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ten\Box\Sponsored Programs &amp; Support\GCA\123FILE\ACCTS\Summer Calculators\Summer Calculators\FY26\Password Protected - pASSWORd\"/>
    </mc:Choice>
  </mc:AlternateContent>
  <xr:revisionPtr revIDLastSave="0" documentId="13_ncr:1_{3D8A3D8B-FDE6-4CED-A49D-14D89281450A}" xr6:coauthVersionLast="47" xr6:coauthVersionMax="47" xr10:uidLastSave="{00000000-0000-0000-0000-000000000000}"/>
  <bookViews>
    <workbookView xWindow="-28920" yWindow="-105" windowWidth="29040" windowHeight="16440" xr2:uid="{D1CE1169-503E-4DD4-BABC-A6B01CDD42F6}"/>
  </bookViews>
  <sheets>
    <sheet name="11 Month Contract" sheetId="1" r:id="rId1"/>
  </sheets>
  <definedNames>
    <definedName name="_xlnm.Print_Area" localSheetId="0">'11 Month Contract'!$A$1:$S$32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  <c r="G6" i="1" s="1"/>
  <c r="C19" i="1" s="1"/>
  <c r="C14" i="1"/>
  <c r="E13" i="1" s="1"/>
  <c r="E14" i="1" s="1"/>
  <c r="G13" i="1" s="1"/>
  <c r="G14" i="1" s="1"/>
  <c r="C17" i="1" l="1"/>
  <c r="G19" i="1"/>
  <c r="C23" i="1"/>
  <c r="G27" i="1"/>
  <c r="C27" i="1"/>
  <c r="G21" i="1"/>
  <c r="E23" i="1"/>
  <c r="E25" i="1"/>
  <c r="E27" i="1"/>
  <c r="E19" i="1"/>
  <c r="E21" i="1"/>
  <c r="C25" i="1"/>
  <c r="E17" i="1"/>
  <c r="G23" i="1"/>
  <c r="G17" i="1"/>
  <c r="C21" i="1"/>
  <c r="G25" i="1"/>
  <c r="G28" i="1" l="1"/>
  <c r="H21" i="1" s="1"/>
  <c r="S23" i="1"/>
  <c r="E28" i="1"/>
  <c r="F21" i="1" s="1"/>
  <c r="C28" i="1"/>
  <c r="D23" i="1" s="1"/>
  <c r="S21" i="1"/>
  <c r="S27" i="1"/>
  <c r="S17" i="1"/>
  <c r="S25" i="1"/>
  <c r="S19" i="1"/>
  <c r="O28" i="1"/>
  <c r="Q28" i="1"/>
  <c r="S28" i="1" l="1"/>
  <c r="F23" i="1"/>
  <c r="D19" i="1"/>
  <c r="D27" i="1"/>
  <c r="D21" i="1"/>
  <c r="H17" i="1"/>
  <c r="H23" i="1"/>
  <c r="F27" i="1"/>
  <c r="S32" i="1"/>
  <c r="D17" i="1"/>
  <c r="F25" i="1"/>
  <c r="H27" i="1"/>
  <c r="H25" i="1"/>
  <c r="D25" i="1"/>
  <c r="H19" i="1"/>
  <c r="F17" i="1"/>
  <c r="F19" i="1"/>
</calcChain>
</file>

<file path=xl/sharedStrings.xml><?xml version="1.0" encoding="utf-8"?>
<sst xmlns="http://schemas.openxmlformats.org/spreadsheetml/2006/main" count="81" uniqueCount="60">
  <si>
    <r>
      <t>Enter requested information in the</t>
    </r>
    <r>
      <rPr>
        <sz val="20"/>
        <color theme="6" tint="-0.249977111117893"/>
        <rFont val="Calibri"/>
        <family val="2"/>
        <scheme val="minor"/>
      </rPr>
      <t xml:space="preserve"> </t>
    </r>
    <r>
      <rPr>
        <b/>
        <sz val="20"/>
        <color theme="5" tint="0.39997558519241921"/>
        <rFont val="Calibri"/>
        <family val="2"/>
        <scheme val="minor"/>
      </rPr>
      <t>orange</t>
    </r>
    <r>
      <rPr>
        <sz val="20"/>
        <color theme="1"/>
        <rFont val="Calibri"/>
        <family val="2"/>
        <scheme val="minor"/>
      </rPr>
      <t xml:space="preserve"> boxes</t>
    </r>
  </si>
  <si>
    <t>Please refer to the instructions below.</t>
  </si>
  <si>
    <t>Number of Pay Periods:</t>
  </si>
  <si>
    <t>Faculty Name:</t>
  </si>
  <si>
    <t xml:space="preserve"> </t>
  </si>
  <si>
    <t>Maximum Available</t>
  </si>
  <si>
    <t>Bengal ID:</t>
  </si>
  <si>
    <t>ISU Contract Length in Months</t>
  </si>
  <si>
    <t>Maximum Pay Period Amount</t>
  </si>
  <si>
    <t>Date Prepared:</t>
  </si>
  <si>
    <r>
      <t xml:space="preserve">ISU Contract Amount </t>
    </r>
    <r>
      <rPr>
        <sz val="18"/>
        <color theme="5" tint="-0.249977111117893"/>
        <rFont val="Calibri"/>
        <family val="2"/>
      </rPr>
      <t>(Base Salary is salary charged to exp accounts 6101 (Faculty) &amp; 6109 (Admin Months))</t>
    </r>
  </si>
  <si>
    <t>Prepared by:</t>
  </si>
  <si>
    <t>No</t>
  </si>
  <si>
    <t>Preparer Email:</t>
  </si>
  <si>
    <t>Phone:</t>
  </si>
  <si>
    <t>Enter your percentage of effort per pay period you are committing to work in the orange boxes for each Index you plan to charge.  Salary will automatically calculate:</t>
  </si>
  <si>
    <t>Summer Grants and Contracts Work Plan</t>
  </si>
  <si>
    <t>Work Period Begin:</t>
  </si>
  <si>
    <t xml:space="preserve">   as Provided by Employee</t>
  </si>
  <si>
    <t>Work Period End:</t>
  </si>
  <si>
    <t>Paid on:</t>
  </si>
  <si>
    <t>August 15, 2025</t>
  </si>
  <si>
    <t>August 29, 2025</t>
  </si>
  <si>
    <t>Effort</t>
  </si>
  <si>
    <t>INDEX to charge</t>
  </si>
  <si>
    <t>Enter index to charge</t>
  </si>
  <si>
    <t>TOTAL</t>
  </si>
  <si>
    <t>**Amount per pay date cannot exceed Maximum Pay Period Amount</t>
  </si>
  <si>
    <t>Other Summer funding not paid above (e.g. separate contract for summer teaching, etc.)</t>
  </si>
  <si>
    <t>Total Summer Salary</t>
  </si>
  <si>
    <t>Instructions for Completing the Summer Calculator</t>
  </si>
  <si>
    <t>To ensure your summer pay is processed correctly, please follow these steps to complete the Summer Calculator form:</t>
  </si>
  <si>
    <t>Click here for DocuSign Power Form</t>
  </si>
  <si>
    <t>2. Gather the Required Information:</t>
  </si>
  <si>
    <t>Bengal ID</t>
  </si>
  <si>
    <t>Employees base pay (faculty pay plus administrative months pay, if applicable)</t>
  </si>
  <si>
    <t>Other types of summer pay and their amounts, of applicable.</t>
  </si>
  <si>
    <t>3. Fill Out the Applicable Orange Fields:</t>
  </si>
  <si>
    <t>Locate the fields highlighted in orange on the selected tab. These are the sections you must complete. Ensure all information entered is accurate and relevant to your summer pay request.</t>
  </si>
  <si>
    <t>4. Collaborate as Needed:</t>
  </si>
  <si>
    <t>Work with Grants and Contracts Accounting (GCA) or your department for assistance in completing the form, if needed. They can provide guidance or additional details to ensure accuracy.</t>
  </si>
  <si>
    <t>Email GCA at ISUGCA@isu.edu or email/call your Grant Accountant</t>
  </si>
  <si>
    <t>5. Save the Document as a PDF.</t>
  </si>
  <si>
    <t>Once you have filled out the orange fields, save or export the completed form as a PDF file. If you’re using a program that doesn’t automatically save as a PDF, use the "Print to PDF" option to create the file.</t>
  </si>
  <si>
    <t>6.  Attach the Form to the DocuSign Power Form:</t>
  </si>
  <si>
    <t>Access the DocuSign Power Form provided on ISU’s Payroll website. Click for the form and follow the instructions to upload and attach your completed PDF.</t>
  </si>
  <si>
    <t xml:space="preserve">7.  Submit the Form: </t>
  </si>
  <si>
    <t>The form will automatically route to Payroll for processing after all approvals are completed. Please keep a copy of the submitted form for your records.</t>
  </si>
  <si>
    <t>If you have any questions or need further assistance, please contact your department administrator or Grants and Contracts Accounting (GCA).</t>
  </si>
  <si>
    <t>July 31, 2026</t>
  </si>
  <si>
    <t>August 14, 2026</t>
  </si>
  <si>
    <t>August 28, 2026</t>
  </si>
  <si>
    <t>2026 Summer Pay Calculator</t>
  </si>
  <si>
    <r>
      <rPr>
        <b/>
        <sz val="20"/>
        <color theme="1"/>
        <rFont val="Calibri"/>
        <family val="2"/>
        <scheme val="minor"/>
      </rPr>
      <t xml:space="preserve">Due Date*: </t>
    </r>
    <r>
      <rPr>
        <sz val="20"/>
        <color theme="1"/>
        <rFont val="Calibri"/>
        <family val="2"/>
        <scheme val="minor"/>
      </rPr>
      <t xml:space="preserve"> May 4, 2026</t>
    </r>
  </si>
  <si>
    <t>Do you have other Summer Pay? (ie summer teaching,another summer calculator and/or other)</t>
  </si>
  <si>
    <t>*Two Ninths if NSF</t>
  </si>
  <si>
    <t>Is the summer salary being paid by  the National Science Foundation (NSF)?</t>
  </si>
  <si>
    <t>* For National Science Foundation (NSF) awards: Senior personnel salary is limited to 2 months per year (AY and/or summer) across all NSF awards without prior approval.</t>
  </si>
  <si>
    <t>1. Choose the correct file:  9 Month Contract, 10 Month Contract, or 11 Month Contract.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</si>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</sst>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_);_(* \(#,##0.000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6" tint="-0.24997711111789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22"/>
      <color rgb="FFFF0000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theme="0" tint="-0.1499984740745262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rgb="FF000000"/>
      <name val="Calibri"/>
      <family val="2"/>
    </font>
    <font>
      <sz val="18"/>
      <color theme="5" tint="-0.249977111117893"/>
      <name val="Calibri"/>
      <family val="2"/>
    </font>
    <font>
      <sz val="1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FFFF"/>
      <name val="Arial Black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C65911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10" fillId="0" borderId="0" xfId="0" applyFont="1"/>
    <xf numFmtId="0" fontId="10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9" fontId="10" fillId="0" borderId="0" xfId="3" applyFont="1" applyProtection="1"/>
    <xf numFmtId="0" fontId="12" fillId="0" borderId="0" xfId="0" applyFont="1"/>
    <xf numFmtId="0" fontId="12" fillId="0" borderId="0" xfId="0" applyFont="1" applyProtection="1">
      <protection locked="0"/>
    </xf>
    <xf numFmtId="164" fontId="0" fillId="0" borderId="0" xfId="1" applyNumberFormat="1" applyFont="1" applyProtection="1"/>
    <xf numFmtId="0" fontId="13" fillId="0" borderId="0" xfId="0" applyFont="1" applyAlignment="1">
      <alignment vertical="top"/>
    </xf>
    <xf numFmtId="9" fontId="13" fillId="0" borderId="0" xfId="3" applyFont="1" applyAlignment="1" applyProtection="1">
      <alignment vertical="top"/>
    </xf>
    <xf numFmtId="0" fontId="10" fillId="0" borderId="0" xfId="0" applyFont="1" applyProtection="1">
      <protection locked="0"/>
    </xf>
    <xf numFmtId="43" fontId="0" fillId="0" borderId="0" xfId="0" applyNumberFormat="1"/>
    <xf numFmtId="0" fontId="10" fillId="0" borderId="0" xfId="0" applyFont="1" applyAlignment="1">
      <alignment horizontal="right"/>
    </xf>
    <xf numFmtId="0" fontId="10" fillId="2" borderId="1" xfId="0" applyFont="1" applyFill="1" applyBorder="1" applyAlignment="1" applyProtection="1">
      <alignment horizontal="left"/>
      <protection locked="0"/>
    </xf>
    <xf numFmtId="9" fontId="10" fillId="0" borderId="0" xfId="3" applyFont="1" applyAlignment="1" applyProtection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wrapText="1"/>
    </xf>
    <xf numFmtId="43" fontId="16" fillId="2" borderId="1" xfId="1" applyFont="1" applyFill="1" applyBorder="1" applyProtection="1">
      <protection locked="0"/>
    </xf>
    <xf numFmtId="0" fontId="16" fillId="0" borderId="0" xfId="0" applyFont="1"/>
    <xf numFmtId="0" fontId="11" fillId="0" borderId="0" xfId="0" applyFont="1" applyAlignment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7" fillId="4" borderId="1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0" fillId="0" borderId="0" xfId="0" applyFont="1" applyAlignment="1">
      <alignment horizontal="right" wrapText="1"/>
    </xf>
    <xf numFmtId="14" fontId="10" fillId="0" borderId="0" xfId="0" applyNumberFormat="1" applyFont="1"/>
    <xf numFmtId="9" fontId="10" fillId="0" borderId="0" xfId="3" quotePrefix="1" applyFont="1" applyAlignment="1" applyProtection="1">
      <alignment horizontal="right"/>
    </xf>
    <xf numFmtId="0" fontId="10" fillId="0" borderId="0" xfId="0" quotePrefix="1" applyFont="1" applyAlignment="1">
      <alignment horizontal="right"/>
    </xf>
    <xf numFmtId="16" fontId="10" fillId="0" borderId="0" xfId="0" quotePrefix="1" applyNumberFormat="1" applyFont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6" xfId="0" applyFont="1" applyBorder="1"/>
    <xf numFmtId="9" fontId="10" fillId="2" borderId="4" xfId="3" applyFont="1" applyFill="1" applyBorder="1" applyProtection="1">
      <protection locked="0"/>
    </xf>
    <xf numFmtId="9" fontId="10" fillId="2" borderId="4" xfId="3" applyFont="1" applyFill="1" applyBorder="1" applyProtection="1"/>
    <xf numFmtId="44" fontId="10" fillId="0" borderId="0" xfId="0" applyNumberFormat="1" applyFont="1"/>
    <xf numFmtId="0" fontId="10" fillId="0" borderId="8" xfId="0" applyFont="1" applyBorder="1" applyAlignment="1">
      <alignment horizontal="right"/>
    </xf>
    <xf numFmtId="0" fontId="20" fillId="2" borderId="8" xfId="0" applyFont="1" applyFill="1" applyBorder="1" applyProtection="1">
      <protection locked="0"/>
    </xf>
    <xf numFmtId="44" fontId="10" fillId="0" borderId="9" xfId="2" applyFont="1" applyBorder="1" applyProtection="1"/>
    <xf numFmtId="9" fontId="21" fillId="0" borderId="9" xfId="3" applyFont="1" applyBorder="1" applyProtection="1"/>
    <xf numFmtId="44" fontId="10" fillId="0" borderId="0" xfId="2" applyFont="1" applyBorder="1" applyProtection="1"/>
    <xf numFmtId="0" fontId="0" fillId="0" borderId="6" xfId="0" applyBorder="1"/>
    <xf numFmtId="44" fontId="10" fillId="0" borderId="0" xfId="2" applyFont="1" applyProtection="1"/>
    <xf numFmtId="9" fontId="10" fillId="0" borderId="0" xfId="3" applyFont="1" applyFill="1" applyBorder="1" applyProtection="1"/>
    <xf numFmtId="0" fontId="22" fillId="0" borderId="0" xfId="0" applyFont="1"/>
    <xf numFmtId="0" fontId="22" fillId="0" borderId="0" xfId="0" applyFont="1" applyAlignment="1">
      <alignment vertical="center"/>
    </xf>
    <xf numFmtId="44" fontId="10" fillId="2" borderId="1" xfId="0" applyNumberFormat="1" applyFont="1" applyFill="1" applyBorder="1" applyProtection="1">
      <protection locked="0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 applyAlignment="1">
      <alignment horizontal="left" indent="6"/>
    </xf>
    <xf numFmtId="0" fontId="12" fillId="0" borderId="0" xfId="0" applyFont="1" applyAlignment="1">
      <alignment horizontal="left"/>
    </xf>
    <xf numFmtId="14" fontId="17" fillId="0" borderId="0" xfId="0" applyNumberFormat="1" applyFont="1"/>
    <xf numFmtId="16" fontId="17" fillId="0" borderId="0" xfId="0" quotePrefix="1" applyNumberFormat="1" applyFont="1" applyAlignment="1">
      <alignment horizontal="right"/>
    </xf>
    <xf numFmtId="9" fontId="17" fillId="0" borderId="0" xfId="3" applyFont="1" applyFill="1" applyBorder="1" applyProtection="1"/>
    <xf numFmtId="9" fontId="17" fillId="0" borderId="0" xfId="3" quotePrefix="1" applyFont="1" applyFill="1" applyBorder="1" applyAlignment="1" applyProtection="1">
      <alignment horizontal="right"/>
    </xf>
    <xf numFmtId="0" fontId="27" fillId="0" borderId="0" xfId="0" applyFont="1" applyAlignment="1">
      <alignment wrapText="1"/>
    </xf>
    <xf numFmtId="0" fontId="17" fillId="0" borderId="6" xfId="0" applyFont="1" applyBorder="1" applyAlignment="1">
      <alignment wrapText="1"/>
    </xf>
    <xf numFmtId="9" fontId="17" fillId="0" borderId="4" xfId="3" applyFont="1" applyFill="1" applyBorder="1" applyAlignment="1" applyProtection="1">
      <alignment wrapText="1"/>
    </xf>
    <xf numFmtId="44" fontId="17" fillId="0" borderId="5" xfId="2" applyFont="1" applyFill="1" applyBorder="1" applyProtection="1"/>
    <xf numFmtId="0" fontId="17" fillId="4" borderId="12" xfId="0" applyFont="1" applyFill="1" applyBorder="1" applyAlignment="1">
      <alignment wrapText="1"/>
    </xf>
    <xf numFmtId="9" fontId="17" fillId="4" borderId="0" xfId="3" applyFont="1" applyFill="1" applyBorder="1" applyAlignment="1" applyProtection="1">
      <alignment wrapText="1"/>
    </xf>
    <xf numFmtId="44" fontId="17" fillId="0" borderId="11" xfId="2" applyFont="1" applyFill="1" applyBorder="1" applyProtection="1"/>
    <xf numFmtId="0" fontId="17" fillId="0" borderId="8" xfId="0" applyFont="1" applyBorder="1" applyAlignment="1">
      <alignment wrapText="1"/>
    </xf>
    <xf numFmtId="9" fontId="17" fillId="0" borderId="9" xfId="3" applyFont="1" applyFill="1" applyBorder="1" applyAlignment="1" applyProtection="1">
      <alignment wrapText="1"/>
    </xf>
    <xf numFmtId="44" fontId="17" fillId="0" borderId="10" xfId="2" applyFont="1" applyFill="1" applyBorder="1" applyProtection="1"/>
    <xf numFmtId="0" fontId="29" fillId="0" borderId="0" xfId="0" applyFont="1"/>
    <xf numFmtId="44" fontId="10" fillId="0" borderId="0" xfId="2" applyFont="1" applyFill="1" applyProtection="1"/>
    <xf numFmtId="44" fontId="17" fillId="0" borderId="0" xfId="2" applyFont="1" applyFill="1" applyBorder="1" applyProtection="1"/>
    <xf numFmtId="9" fontId="10" fillId="0" borderId="4" xfId="3" applyFont="1" applyFill="1" applyBorder="1" applyProtection="1">
      <protection locked="0"/>
    </xf>
    <xf numFmtId="9" fontId="10" fillId="0" borderId="4" xfId="3" applyFont="1" applyFill="1" applyBorder="1" applyProtection="1"/>
    <xf numFmtId="9" fontId="10" fillId="0" borderId="5" xfId="3" applyFont="1" applyFill="1" applyBorder="1" applyProtection="1"/>
    <xf numFmtId="44" fontId="10" fillId="0" borderId="9" xfId="2" applyFont="1" applyFill="1" applyBorder="1" applyProtection="1"/>
    <xf numFmtId="9" fontId="21" fillId="0" borderId="9" xfId="3" applyFont="1" applyFill="1" applyBorder="1" applyProtection="1"/>
    <xf numFmtId="0" fontId="21" fillId="0" borderId="9" xfId="3" applyNumberFormat="1" applyFont="1" applyFill="1" applyBorder="1" applyProtection="1"/>
    <xf numFmtId="9" fontId="21" fillId="0" borderId="10" xfId="3" applyFont="1" applyFill="1" applyBorder="1" applyProtection="1"/>
    <xf numFmtId="0" fontId="10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 indent="6"/>
    </xf>
    <xf numFmtId="0" fontId="10" fillId="0" borderId="0" xfId="0" applyFont="1" applyAlignment="1">
      <alignment horizontal="left" vertical="top" wrapText="1" indent="4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30" fillId="0" borderId="2" xfId="0" applyFont="1" applyBorder="1" applyAlignment="1">
      <alignment horizontal="left" wrapText="1"/>
    </xf>
    <xf numFmtId="0" fontId="30" fillId="0" borderId="3" xfId="0" applyFont="1" applyBorder="1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25" fillId="0" borderId="0" xfId="4" applyFont="1" applyAlignment="1">
      <alignment horizontal="center"/>
    </xf>
    <xf numFmtId="0" fontId="28" fillId="5" borderId="0" xfId="0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3.docusign.net/Member/PowerFormSigning.aspx?PowerFormId=1b98f255-5124-45ea-b3cd-55d1a8a339fa&amp;env=na3&amp;acct=67dbf5c5-403b-40bb-a64f-7e95d9a4387d&amp;v=2" TargetMode="External"/><Relationship Id="rId1" Type="http://schemas.openxmlformats.org/officeDocument/2006/relationships/hyperlink" Target="https://na3.docusign.net/Member/PowerFormSigning.aspx?PowerFormId=862e9fef-ff15-4bb5-88f8-5ce143ef68fb&amp;env=na3&amp;acct=67dbf5c5-403b-40bb-a64f-7e95d9a4387d&amp;v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445C-2646-492F-B17E-F482FA5B164E}">
  <sheetPr>
    <pageSetUpPr fitToPage="1"/>
  </sheetPr>
  <dimension ref="A1:Y73"/>
  <sheetViews>
    <sheetView tabSelected="1" zoomScale="60" zoomScaleNormal="60" workbookViewId="0">
      <selection activeCell="C2" sqref="C2"/>
    </sheetView>
  </sheetViews>
  <sheetFormatPr defaultRowHeight="14.6" x14ac:dyDescent="0.4"/>
  <cols>
    <col min="1" max="1" width="59.53515625" customWidth="1"/>
    <col min="2" max="2" width="40.15234375" customWidth="1"/>
    <col min="3" max="3" width="25.53515625" customWidth="1"/>
    <col min="4" max="4" width="9.15234375" customWidth="1"/>
    <col min="5" max="5" width="25.53515625" customWidth="1"/>
    <col min="6" max="6" width="8" customWidth="1"/>
    <col min="7" max="7" width="25.53515625" customWidth="1"/>
    <col min="8" max="8" width="8" customWidth="1"/>
    <col min="9" max="9" width="25.53515625" customWidth="1"/>
    <col min="10" max="10" width="8" customWidth="1"/>
    <col min="11" max="11" width="25.53515625" customWidth="1"/>
    <col min="12" max="12" width="8" customWidth="1"/>
    <col min="13" max="13" width="25.53515625" customWidth="1"/>
    <col min="14" max="14" width="8.15234375" customWidth="1"/>
    <col min="15" max="17" width="0" hidden="1" customWidth="1"/>
    <col min="18" max="18" width="2.15234375" customWidth="1"/>
    <col min="19" max="19" width="22.15234375" customWidth="1"/>
    <col min="24" max="24" width="40.69140625" bestFit="1" customWidth="1"/>
  </cols>
  <sheetData>
    <row r="1" spans="1:25" ht="42" customHeight="1" thickBot="1" x14ac:dyDescent="0.8">
      <c r="A1" s="1" t="s">
        <v>52</v>
      </c>
      <c r="B1" s="2" t="s">
        <v>0</v>
      </c>
      <c r="I1" s="85" t="s">
        <v>1</v>
      </c>
      <c r="J1" s="85"/>
      <c r="K1" s="85"/>
      <c r="L1" s="85"/>
      <c r="M1" s="85"/>
      <c r="R1" s="3"/>
      <c r="S1" s="3"/>
      <c r="T1" s="3"/>
      <c r="U1" s="3"/>
      <c r="V1" s="3"/>
      <c r="W1" s="3"/>
      <c r="X1" s="4" t="s">
        <v>2</v>
      </c>
      <c r="Y1" s="4">
        <v>3</v>
      </c>
    </row>
    <row r="2" spans="1:25" ht="42" customHeight="1" thickBot="1" x14ac:dyDescent="0.75">
      <c r="A2" s="5" t="s">
        <v>3</v>
      </c>
      <c r="B2" s="6"/>
      <c r="C2" s="5" t="s">
        <v>4</v>
      </c>
      <c r="D2" s="23"/>
      <c r="E2" s="62" t="s">
        <v>5</v>
      </c>
      <c r="F2" s="63"/>
      <c r="G2" s="64">
        <f>IF(B4&lt;&gt;"",ROUND((B5/B4)*(12-B4),2),0)</f>
        <v>0</v>
      </c>
      <c r="I2" s="86" t="s">
        <v>53</v>
      </c>
      <c r="J2" s="86"/>
      <c r="K2" s="86"/>
      <c r="L2" s="2"/>
      <c r="M2" s="2"/>
      <c r="N2" s="2"/>
      <c r="O2" s="7"/>
      <c r="P2" s="8"/>
      <c r="Q2" s="5"/>
      <c r="R2" s="9"/>
      <c r="S2" s="9"/>
      <c r="T2" s="9"/>
      <c r="U2" s="9"/>
      <c r="V2" s="9"/>
      <c r="W2" s="9"/>
      <c r="X2" s="10"/>
      <c r="Y2" s="10"/>
    </row>
    <row r="3" spans="1:25" ht="42" customHeight="1" thickBot="1" x14ac:dyDescent="0.65">
      <c r="A3" s="5" t="s">
        <v>6</v>
      </c>
      <c r="B3" s="6"/>
      <c r="C3" s="5" t="s">
        <v>4</v>
      </c>
      <c r="D3" s="23"/>
      <c r="E3" s="65" t="s">
        <v>55</v>
      </c>
      <c r="F3" s="66"/>
      <c r="G3" s="67">
        <f>IF(OR(B4=10,B4=11),ROUND((B5/B4)*(12-B4),2),IF(B4=9,+ROUND((B5/B4)*2,2),0))</f>
        <v>0</v>
      </c>
      <c r="H3" s="11"/>
      <c r="I3" s="12"/>
      <c r="J3" s="13"/>
      <c r="K3" s="5"/>
      <c r="L3" s="8"/>
      <c r="M3" s="5"/>
      <c r="N3" s="8"/>
      <c r="O3" s="5"/>
      <c r="P3" s="8"/>
      <c r="Q3" s="5"/>
      <c r="R3" s="5"/>
      <c r="S3" s="5"/>
      <c r="T3" s="5"/>
      <c r="U3" s="5"/>
      <c r="V3" s="5"/>
      <c r="W3" s="5"/>
      <c r="X3" s="14"/>
      <c r="Y3" s="14"/>
    </row>
    <row r="4" spans="1:25" ht="42" customHeight="1" thickBot="1" x14ac:dyDescent="0.65">
      <c r="A4" s="5" t="s">
        <v>7</v>
      </c>
      <c r="B4" s="5">
        <v>11</v>
      </c>
      <c r="C4" s="5" t="s">
        <v>4</v>
      </c>
      <c r="D4" s="23"/>
      <c r="E4" s="68"/>
      <c r="F4" s="69"/>
      <c r="G4" s="70"/>
      <c r="H4" s="15"/>
      <c r="I4" s="16" t="s">
        <v>9</v>
      </c>
      <c r="J4" s="5"/>
      <c r="K4" s="17"/>
      <c r="L4" s="18"/>
      <c r="M4" s="19"/>
      <c r="N4" s="19"/>
      <c r="Q4" s="5"/>
      <c r="R4" s="5"/>
      <c r="S4" s="5"/>
      <c r="T4" s="5"/>
      <c r="U4" s="5"/>
      <c r="V4" s="5"/>
      <c r="W4" s="5"/>
      <c r="X4" s="14"/>
      <c r="Y4" s="14"/>
    </row>
    <row r="5" spans="1:25" ht="72" customHeight="1" thickBot="1" x14ac:dyDescent="0.65">
      <c r="A5" s="20" t="s">
        <v>10</v>
      </c>
      <c r="B5" s="21">
        <v>0</v>
      </c>
      <c r="C5" s="22"/>
      <c r="D5" s="23"/>
      <c r="E5" s="90" t="s">
        <v>56</v>
      </c>
      <c r="F5" s="91"/>
      <c r="G5" s="28" t="s">
        <v>12</v>
      </c>
      <c r="H5" s="15"/>
      <c r="I5" s="16" t="s">
        <v>11</v>
      </c>
      <c r="J5" s="5"/>
      <c r="K5" s="24"/>
      <c r="L5" s="25"/>
      <c r="M5" s="25"/>
      <c r="N5" s="26"/>
      <c r="O5" s="27"/>
      <c r="P5" s="27"/>
      <c r="Q5" s="14"/>
      <c r="R5" s="5"/>
      <c r="S5" s="5"/>
      <c r="T5" s="5"/>
      <c r="U5" s="5"/>
      <c r="V5" s="5"/>
      <c r="W5" s="5"/>
      <c r="X5" s="14"/>
      <c r="Y5" s="14"/>
    </row>
    <row r="6" spans="1:25" ht="42" customHeight="1" thickBot="1" x14ac:dyDescent="0.65">
      <c r="A6" s="61" t="s">
        <v>54</v>
      </c>
      <c r="B6" s="28" t="s">
        <v>12</v>
      </c>
      <c r="C6" s="5"/>
      <c r="E6" s="68" t="s">
        <v>8</v>
      </c>
      <c r="F6" s="69"/>
      <c r="G6" s="70">
        <f>+ROUND(G2/$Y$1,2)</f>
        <v>0</v>
      </c>
      <c r="I6" s="16" t="s">
        <v>13</v>
      </c>
      <c r="J6" s="5"/>
      <c r="K6" s="87"/>
      <c r="L6" s="88"/>
      <c r="M6" s="88"/>
      <c r="N6" s="89"/>
      <c r="O6" s="27"/>
      <c r="P6" s="27"/>
      <c r="Q6" s="14"/>
      <c r="R6" s="5"/>
      <c r="S6" s="5"/>
      <c r="T6" s="5"/>
      <c r="U6" s="5"/>
      <c r="V6" s="5"/>
      <c r="W6" s="5"/>
      <c r="X6" s="14"/>
      <c r="Y6" s="14"/>
    </row>
    <row r="7" spans="1:25" ht="42" customHeight="1" thickBot="1" x14ac:dyDescent="0.65">
      <c r="A7" s="29"/>
      <c r="B7" s="5"/>
      <c r="C7" s="5"/>
      <c r="D7" s="5"/>
      <c r="I7" s="16" t="s">
        <v>14</v>
      </c>
      <c r="K7" s="87"/>
      <c r="L7" s="89"/>
      <c r="M7" s="19"/>
      <c r="N7" s="19"/>
      <c r="O7" s="5"/>
      <c r="P7" s="5"/>
      <c r="Q7" s="5"/>
      <c r="R7" s="5"/>
      <c r="S7" s="5"/>
      <c r="T7" s="5"/>
      <c r="U7" s="5"/>
      <c r="V7" s="5"/>
      <c r="W7" s="5"/>
      <c r="X7" s="14"/>
      <c r="Y7" s="14"/>
    </row>
    <row r="8" spans="1:25" ht="23.6" x14ac:dyDescent="0.65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P8" s="5"/>
      <c r="Q8" s="5"/>
      <c r="R8" s="5"/>
      <c r="S8" s="5"/>
      <c r="T8" s="5"/>
      <c r="U8" s="5"/>
      <c r="V8" s="5"/>
      <c r="W8" s="5"/>
      <c r="X8" s="14"/>
      <c r="Y8" s="14"/>
    </row>
    <row r="9" spans="1:25" ht="39" customHeight="1" x14ac:dyDescent="0.6">
      <c r="A9" s="99" t="s">
        <v>57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5"/>
      <c r="R9" s="5"/>
      <c r="S9" s="5"/>
      <c r="T9" s="5"/>
      <c r="U9" s="5"/>
      <c r="V9" s="5"/>
      <c r="W9" s="5"/>
      <c r="X9" s="14"/>
      <c r="Y9" s="14"/>
    </row>
    <row r="10" spans="1:25" ht="15.75" customHeight="1" thickBot="1" x14ac:dyDescent="0.7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P10" s="5"/>
      <c r="Q10" s="5"/>
      <c r="R10" s="5"/>
      <c r="S10" s="5"/>
      <c r="T10" s="5"/>
      <c r="U10" s="5"/>
      <c r="V10" s="5"/>
      <c r="W10" s="5"/>
      <c r="X10" s="14"/>
      <c r="Y10" s="14"/>
    </row>
    <row r="11" spans="1:25" ht="39" customHeight="1" thickBot="1" x14ac:dyDescent="0.65">
      <c r="A11" s="92" t="s">
        <v>15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4"/>
      <c r="S11" s="5"/>
      <c r="T11" s="5"/>
      <c r="U11" s="5"/>
      <c r="V11" s="5"/>
      <c r="W11" s="5"/>
      <c r="X11" s="14"/>
      <c r="Y11" s="14"/>
    </row>
    <row r="13" spans="1:25" ht="23.15" x14ac:dyDescent="0.6">
      <c r="A13" s="9" t="s">
        <v>16</v>
      </c>
      <c r="B13" s="32" t="s">
        <v>17</v>
      </c>
      <c r="C13" s="57">
        <v>46208</v>
      </c>
      <c r="D13" s="8"/>
      <c r="E13" s="57">
        <f>+C14+1</f>
        <v>46222</v>
      </c>
      <c r="F13" s="59"/>
      <c r="G13" s="57">
        <f>+E14+1</f>
        <v>46236</v>
      </c>
      <c r="H13" s="8"/>
      <c r="I13" s="33"/>
      <c r="J13" s="8"/>
      <c r="K13" s="33"/>
      <c r="L13" s="8"/>
      <c r="M13" s="33"/>
      <c r="N13" s="8"/>
      <c r="O13" s="33">
        <v>45858</v>
      </c>
      <c r="P13" s="8"/>
      <c r="Q13" s="33">
        <v>45872</v>
      </c>
      <c r="R13" s="8"/>
      <c r="S13" s="5"/>
    </row>
    <row r="14" spans="1:25" ht="23.15" x14ac:dyDescent="0.6">
      <c r="A14" s="9" t="s">
        <v>18</v>
      </c>
      <c r="B14" s="32" t="s">
        <v>19</v>
      </c>
      <c r="C14" s="57">
        <f>+C13+13</f>
        <v>46221</v>
      </c>
      <c r="D14" s="8"/>
      <c r="E14" s="57">
        <f>+E13+13</f>
        <v>46235</v>
      </c>
      <c r="F14" s="59"/>
      <c r="G14" s="57">
        <f>+G13+13</f>
        <v>46249</v>
      </c>
      <c r="H14" s="8"/>
      <c r="I14" s="33"/>
      <c r="J14" s="8"/>
      <c r="K14" s="33"/>
      <c r="L14" s="8"/>
      <c r="M14" s="33"/>
      <c r="N14" s="8"/>
      <c r="O14" s="33">
        <v>45871</v>
      </c>
      <c r="P14" s="8"/>
      <c r="Q14" s="33">
        <v>45878</v>
      </c>
      <c r="R14" s="8"/>
      <c r="S14" s="5"/>
    </row>
    <row r="15" spans="1:25" ht="23.6" thickBot="1" x14ac:dyDescent="0.65">
      <c r="A15" s="5"/>
      <c r="B15" s="16" t="s">
        <v>20</v>
      </c>
      <c r="C15" s="58" t="s">
        <v>49</v>
      </c>
      <c r="D15" s="34"/>
      <c r="E15" s="58" t="s">
        <v>50</v>
      </c>
      <c r="F15" s="60"/>
      <c r="G15" s="58" t="s">
        <v>51</v>
      </c>
      <c r="H15" s="34"/>
      <c r="I15" s="36"/>
      <c r="J15" s="34"/>
      <c r="K15" s="36"/>
      <c r="L15" s="34"/>
      <c r="M15" s="35"/>
      <c r="N15" s="34"/>
      <c r="O15" s="36" t="s">
        <v>21</v>
      </c>
      <c r="P15" s="34"/>
      <c r="Q15" s="36" t="s">
        <v>22</v>
      </c>
      <c r="R15" s="34"/>
      <c r="S15" s="5"/>
    </row>
    <row r="16" spans="1:25" ht="23.15" x14ac:dyDescent="0.6">
      <c r="A16" s="37" t="s">
        <v>23</v>
      </c>
      <c r="B16" s="38" t="s">
        <v>4</v>
      </c>
      <c r="C16" s="39">
        <v>0</v>
      </c>
      <c r="D16" s="40"/>
      <c r="E16" s="39">
        <v>0</v>
      </c>
      <c r="F16" s="40"/>
      <c r="G16" s="39">
        <v>0</v>
      </c>
      <c r="H16" s="40"/>
      <c r="I16" s="74"/>
      <c r="J16" s="75"/>
      <c r="K16" s="75"/>
      <c r="L16" s="75"/>
      <c r="M16" s="75"/>
      <c r="N16" s="75"/>
      <c r="O16" s="74"/>
      <c r="P16" s="75"/>
      <c r="Q16" s="74"/>
      <c r="R16" s="76"/>
      <c r="S16" s="41"/>
    </row>
    <row r="17" spans="1:19" ht="23.6" thickBot="1" x14ac:dyDescent="0.65">
      <c r="A17" s="42" t="s">
        <v>24</v>
      </c>
      <c r="B17" s="43" t="s">
        <v>25</v>
      </c>
      <c r="C17" s="44">
        <f>ROUND(+C16*$G$6,2)</f>
        <v>0</v>
      </c>
      <c r="D17" s="45">
        <f>+IFERROR(C17/$C$28,0)</f>
        <v>0</v>
      </c>
      <c r="E17" s="44">
        <f>ROUND(+E16*$G$6,2)</f>
        <v>0</v>
      </c>
      <c r="F17" s="45">
        <f>+IFERROR(E17/$E$28,0)</f>
        <v>0</v>
      </c>
      <c r="G17" s="44">
        <f>ROUND(+G16*$G$6,2)</f>
        <v>0</v>
      </c>
      <c r="H17" s="45">
        <f>+IFERROR(G17/$G$28,0)</f>
        <v>0</v>
      </c>
      <c r="I17" s="77"/>
      <c r="J17" s="78"/>
      <c r="K17" s="77"/>
      <c r="L17" s="79"/>
      <c r="M17" s="77"/>
      <c r="N17" s="79"/>
      <c r="O17" s="77"/>
      <c r="P17" s="78"/>
      <c r="Q17" s="77"/>
      <c r="R17" s="80"/>
      <c r="S17" s="46">
        <f>+C17+E17+G17</f>
        <v>0</v>
      </c>
    </row>
    <row r="18" spans="1:19" ht="23.15" x14ac:dyDescent="0.6">
      <c r="A18" s="37" t="s">
        <v>23</v>
      </c>
      <c r="B18" s="38"/>
      <c r="C18" s="39">
        <v>0</v>
      </c>
      <c r="D18" s="40"/>
      <c r="E18" s="39">
        <v>0</v>
      </c>
      <c r="F18" s="40"/>
      <c r="G18" s="39">
        <v>0</v>
      </c>
      <c r="H18" s="40"/>
      <c r="I18" s="74"/>
      <c r="J18" s="75"/>
      <c r="K18" s="75"/>
      <c r="L18" s="75"/>
      <c r="M18" s="75"/>
      <c r="N18" s="75"/>
      <c r="O18" s="74"/>
      <c r="P18" s="75"/>
      <c r="Q18" s="74"/>
      <c r="R18" s="76"/>
      <c r="S18" s="5"/>
    </row>
    <row r="19" spans="1:19" ht="23.6" thickBot="1" x14ac:dyDescent="0.65">
      <c r="A19" s="42" t="s">
        <v>24</v>
      </c>
      <c r="B19" s="43" t="s">
        <v>25</v>
      </c>
      <c r="C19" s="44">
        <f>ROUND(+C18*$G$6,2)</f>
        <v>0</v>
      </c>
      <c r="D19" s="45">
        <f>+IFERROR(C19/$C$28,0)</f>
        <v>0</v>
      </c>
      <c r="E19" s="44">
        <f>ROUND(+E18*$G$6,2)</f>
        <v>0</v>
      </c>
      <c r="F19" s="45">
        <f>+IFERROR(E19/$E$28,0)</f>
        <v>0</v>
      </c>
      <c r="G19" s="44">
        <f>ROUND(+G18*$G$6,2)</f>
        <v>0</v>
      </c>
      <c r="H19" s="45">
        <f>+IFERROR(G19/$G$28,0)</f>
        <v>0</v>
      </c>
      <c r="I19" s="77"/>
      <c r="J19" s="78"/>
      <c r="K19" s="77"/>
      <c r="L19" s="79"/>
      <c r="M19" s="77"/>
      <c r="N19" s="79"/>
      <c r="O19" s="77"/>
      <c r="P19" s="78"/>
      <c r="Q19" s="77"/>
      <c r="R19" s="80"/>
      <c r="S19" s="46">
        <f>+C19+E19+G19</f>
        <v>0</v>
      </c>
    </row>
    <row r="20" spans="1:19" ht="23.15" x14ac:dyDescent="0.6">
      <c r="A20" s="37" t="s">
        <v>23</v>
      </c>
      <c r="B20" s="38"/>
      <c r="C20" s="39">
        <v>0</v>
      </c>
      <c r="D20" s="40"/>
      <c r="E20" s="39">
        <v>0</v>
      </c>
      <c r="F20" s="40"/>
      <c r="G20" s="39">
        <v>0</v>
      </c>
      <c r="H20" s="40"/>
      <c r="I20" s="74"/>
      <c r="J20" s="75"/>
      <c r="K20" s="75"/>
      <c r="L20" s="75"/>
      <c r="M20" s="75"/>
      <c r="N20" s="75"/>
      <c r="O20" s="74"/>
      <c r="P20" s="75"/>
      <c r="Q20" s="74"/>
      <c r="R20" s="76"/>
      <c r="S20" s="5"/>
    </row>
    <row r="21" spans="1:19" ht="23.6" thickBot="1" x14ac:dyDescent="0.65">
      <c r="A21" s="42" t="s">
        <v>24</v>
      </c>
      <c r="B21" s="43" t="s">
        <v>25</v>
      </c>
      <c r="C21" s="44">
        <f>ROUND(+C20*$G$6,2)</f>
        <v>0</v>
      </c>
      <c r="D21" s="45">
        <f>+IFERROR(C21/$C$28,0)</f>
        <v>0</v>
      </c>
      <c r="E21" s="44">
        <f>ROUND(+E20*$G$6,2)</f>
        <v>0</v>
      </c>
      <c r="F21" s="45">
        <f>+IFERROR(E21/$E$28,0)</f>
        <v>0</v>
      </c>
      <c r="G21" s="44">
        <f>ROUND(+G20*$G$6,2)</f>
        <v>0</v>
      </c>
      <c r="H21" s="45">
        <f>+IFERROR(G21/$G$28,0)</f>
        <v>0</v>
      </c>
      <c r="I21" s="77"/>
      <c r="J21" s="78"/>
      <c r="K21" s="77"/>
      <c r="L21" s="79"/>
      <c r="M21" s="77"/>
      <c r="N21" s="79"/>
      <c r="O21" s="77"/>
      <c r="P21" s="78"/>
      <c r="Q21" s="77"/>
      <c r="R21" s="80"/>
      <c r="S21" s="46">
        <f>+C21+E21+G21</f>
        <v>0</v>
      </c>
    </row>
    <row r="22" spans="1:19" ht="23.15" x14ac:dyDescent="0.6">
      <c r="A22" s="37" t="s">
        <v>23</v>
      </c>
      <c r="B22" s="38"/>
      <c r="C22" s="39">
        <v>0</v>
      </c>
      <c r="D22" s="40"/>
      <c r="E22" s="39">
        <v>0</v>
      </c>
      <c r="F22" s="40"/>
      <c r="G22" s="39">
        <v>0</v>
      </c>
      <c r="H22" s="40"/>
      <c r="I22" s="74"/>
      <c r="J22" s="75"/>
      <c r="K22" s="75"/>
      <c r="L22" s="75"/>
      <c r="M22" s="75"/>
      <c r="N22" s="75"/>
      <c r="O22" s="74"/>
      <c r="P22" s="75"/>
      <c r="Q22" s="74"/>
      <c r="R22" s="76"/>
      <c r="S22" s="5"/>
    </row>
    <row r="23" spans="1:19" ht="23.6" thickBot="1" x14ac:dyDescent="0.65">
      <c r="A23" s="42" t="s">
        <v>24</v>
      </c>
      <c r="B23" s="43" t="s">
        <v>25</v>
      </c>
      <c r="C23" s="44">
        <f>ROUND(+C22*$G$6,2)</f>
        <v>0</v>
      </c>
      <c r="D23" s="45">
        <f>+IFERROR(C23/$C$28,0)</f>
        <v>0</v>
      </c>
      <c r="E23" s="44">
        <f>ROUND(+E22*$G$6,2)</f>
        <v>0</v>
      </c>
      <c r="F23" s="45">
        <f>+IFERROR(E23/$E$28,0)</f>
        <v>0</v>
      </c>
      <c r="G23" s="44">
        <f>ROUND(+G22*$G$6,2)</f>
        <v>0</v>
      </c>
      <c r="H23" s="45">
        <f>+IFERROR(G23/$G$28,0)</f>
        <v>0</v>
      </c>
      <c r="I23" s="77"/>
      <c r="J23" s="78"/>
      <c r="K23" s="77"/>
      <c r="L23" s="79"/>
      <c r="M23" s="77"/>
      <c r="N23" s="79"/>
      <c r="O23" s="77"/>
      <c r="P23" s="78"/>
      <c r="Q23" s="77"/>
      <c r="R23" s="80"/>
      <c r="S23" s="46">
        <f>+C23+E23+G23</f>
        <v>0</v>
      </c>
    </row>
    <row r="24" spans="1:19" ht="23.15" x14ac:dyDescent="0.6">
      <c r="A24" s="37" t="s">
        <v>23</v>
      </c>
      <c r="B24" s="47"/>
      <c r="C24" s="39">
        <v>0</v>
      </c>
      <c r="D24" s="40"/>
      <c r="E24" s="39">
        <v>0</v>
      </c>
      <c r="F24" s="40"/>
      <c r="G24" s="39">
        <v>0</v>
      </c>
      <c r="H24" s="40"/>
      <c r="I24" s="74"/>
      <c r="J24" s="75"/>
      <c r="K24" s="75"/>
      <c r="L24" s="75"/>
      <c r="M24" s="75"/>
      <c r="N24" s="75"/>
      <c r="O24" s="74"/>
      <c r="P24" s="75"/>
      <c r="Q24" s="74"/>
      <c r="R24" s="76"/>
      <c r="S24" s="48"/>
    </row>
    <row r="25" spans="1:19" ht="23.6" thickBot="1" x14ac:dyDescent="0.65">
      <c r="A25" s="42" t="s">
        <v>24</v>
      </c>
      <c r="B25" s="43" t="s">
        <v>25</v>
      </c>
      <c r="C25" s="44">
        <f>ROUND(+C24*$G$6,2)</f>
        <v>0</v>
      </c>
      <c r="D25" s="45">
        <f>+IFERROR(C25/$C$28,0)</f>
        <v>0</v>
      </c>
      <c r="E25" s="44">
        <f>ROUND(+E24*$G$6,2)</f>
        <v>0</v>
      </c>
      <c r="F25" s="45">
        <f>+IFERROR(E25/$E$28,0)</f>
        <v>0</v>
      </c>
      <c r="G25" s="44">
        <f>ROUND(+G24*$G$6,2)</f>
        <v>0</v>
      </c>
      <c r="H25" s="45">
        <f>+IFERROR(G25/$G$28,0)</f>
        <v>0</v>
      </c>
      <c r="I25" s="77"/>
      <c r="J25" s="78"/>
      <c r="K25" s="77"/>
      <c r="L25" s="78"/>
      <c r="M25" s="77"/>
      <c r="N25" s="79"/>
      <c r="O25" s="77"/>
      <c r="P25" s="78"/>
      <c r="Q25" s="77"/>
      <c r="R25" s="80"/>
      <c r="S25" s="46">
        <f>+C25+E25+G25</f>
        <v>0</v>
      </c>
    </row>
    <row r="26" spans="1:19" ht="23.15" x14ac:dyDescent="0.6">
      <c r="A26" s="37" t="s">
        <v>23</v>
      </c>
      <c r="B26" s="38"/>
      <c r="C26" s="39">
        <v>0</v>
      </c>
      <c r="D26" s="40"/>
      <c r="E26" s="39">
        <v>0</v>
      </c>
      <c r="F26" s="40"/>
      <c r="G26" s="39">
        <v>0</v>
      </c>
      <c r="H26" s="40"/>
      <c r="I26" s="74"/>
      <c r="J26" s="75"/>
      <c r="K26" s="75"/>
      <c r="L26" s="75"/>
      <c r="M26" s="75"/>
      <c r="N26" s="75"/>
      <c r="O26" s="74"/>
      <c r="P26" s="75"/>
      <c r="Q26" s="74"/>
      <c r="R26" s="76"/>
      <c r="S26" s="48"/>
    </row>
    <row r="27" spans="1:19" ht="23.6" thickBot="1" x14ac:dyDescent="0.65">
      <c r="A27" s="42" t="s">
        <v>24</v>
      </c>
      <c r="B27" s="43" t="s">
        <v>25</v>
      </c>
      <c r="C27" s="44">
        <f>ROUND(+C26*$G$6,2)</f>
        <v>0</v>
      </c>
      <c r="D27" s="45">
        <f>+IFERROR(C27/$C$28,0)</f>
        <v>0</v>
      </c>
      <c r="E27" s="44">
        <f>ROUND(+E26*$G$6,2)</f>
        <v>0</v>
      </c>
      <c r="F27" s="45">
        <f>+IFERROR(E27/$E$28,0)</f>
        <v>0</v>
      </c>
      <c r="G27" s="44">
        <f>ROUND(+G26*$G$6,2)</f>
        <v>0</v>
      </c>
      <c r="H27" s="45">
        <f>+IFERROR(G27/$G$28,0)</f>
        <v>0</v>
      </c>
      <c r="I27" s="77"/>
      <c r="J27" s="78"/>
      <c r="K27" s="77"/>
      <c r="L27" s="78"/>
      <c r="M27" s="77"/>
      <c r="N27" s="79"/>
      <c r="O27" s="77"/>
      <c r="P27" s="78"/>
      <c r="Q27" s="77"/>
      <c r="R27" s="80"/>
      <c r="S27" s="46">
        <f>+C27+E27+G27</f>
        <v>0</v>
      </c>
    </row>
    <row r="28" spans="1:19" ht="23.15" x14ac:dyDescent="0.6">
      <c r="A28" s="5"/>
      <c r="B28" s="5" t="s">
        <v>26</v>
      </c>
      <c r="C28" s="73">
        <f>+C17+C19+C21+C27+C23+C25</f>
        <v>0</v>
      </c>
      <c r="D28" s="8"/>
      <c r="E28" s="73">
        <f>+E17+E19+E21+E27+E23+E25</f>
        <v>0</v>
      </c>
      <c r="F28" s="8"/>
      <c r="G28" s="73">
        <f>+G17+G19+G21+G27+G23+G25</f>
        <v>0</v>
      </c>
      <c r="H28" s="8"/>
      <c r="I28" s="72"/>
      <c r="J28" s="8"/>
      <c r="K28" s="48"/>
      <c r="L28" s="8"/>
      <c r="M28" s="48"/>
      <c r="N28" s="8"/>
      <c r="O28" s="48">
        <f>+O17+O19+O25+O27</f>
        <v>0</v>
      </c>
      <c r="P28" s="8"/>
      <c r="Q28" s="48">
        <f>+Q17+Q19+Q25+Q27</f>
        <v>0</v>
      </c>
      <c r="R28" s="49"/>
      <c r="S28" s="41">
        <f>+S25+S27+S23+S21+S19+S17</f>
        <v>0</v>
      </c>
    </row>
    <row r="29" spans="1:19" ht="23.6" thickBot="1" x14ac:dyDescent="0.65">
      <c r="A29" s="50"/>
      <c r="C29" s="5"/>
      <c r="D29" s="8"/>
      <c r="E29" s="5"/>
      <c r="F29" s="8"/>
      <c r="G29" s="5"/>
      <c r="H29" s="8"/>
      <c r="I29" s="5"/>
      <c r="J29" s="8"/>
      <c r="K29" s="5"/>
      <c r="L29" s="8"/>
      <c r="M29" s="5"/>
      <c r="N29" s="8"/>
      <c r="O29" s="5"/>
      <c r="P29" s="8"/>
      <c r="Q29" s="5"/>
      <c r="R29" s="8"/>
      <c r="S29" s="41"/>
    </row>
    <row r="30" spans="1:19" ht="36" customHeight="1" thickBot="1" x14ac:dyDescent="0.65">
      <c r="A30" s="51" t="s">
        <v>27</v>
      </c>
      <c r="C30" s="5"/>
      <c r="D30" s="8"/>
      <c r="E30" s="41"/>
      <c r="F30" s="8"/>
      <c r="G30" s="95" t="s">
        <v>28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6"/>
      <c r="S30" s="52">
        <v>0</v>
      </c>
    </row>
    <row r="31" spans="1:19" ht="23.15" x14ac:dyDescent="0.6">
      <c r="A31" s="53"/>
      <c r="B31" s="50"/>
      <c r="C31" s="5"/>
      <c r="D31" s="8"/>
      <c r="E31" s="5"/>
      <c r="F31" s="8"/>
      <c r="G31" s="5"/>
      <c r="H31" s="8"/>
      <c r="I31" s="5"/>
      <c r="J31" s="8"/>
      <c r="K31" s="5"/>
      <c r="L31" s="8"/>
      <c r="M31" s="5"/>
      <c r="N31" s="8"/>
      <c r="O31" s="5"/>
      <c r="P31" s="8"/>
      <c r="Q31" s="5"/>
      <c r="R31" s="8"/>
      <c r="S31" s="41"/>
    </row>
    <row r="32" spans="1:19" ht="23.15" x14ac:dyDescent="0.6">
      <c r="A32" s="53"/>
      <c r="B32" s="50"/>
      <c r="C32" s="5"/>
      <c r="D32" s="8"/>
      <c r="E32" s="5"/>
      <c r="F32" s="8"/>
      <c r="G32" s="5"/>
      <c r="H32" s="8"/>
      <c r="I32" s="5"/>
      <c r="J32" s="8"/>
      <c r="K32" s="5"/>
      <c r="L32" s="8"/>
      <c r="M32" s="97" t="s">
        <v>29</v>
      </c>
      <c r="N32" s="97"/>
      <c r="O32" s="97"/>
      <c r="P32" s="97"/>
      <c r="Q32" s="97"/>
      <c r="R32" s="97"/>
      <c r="S32" s="41">
        <f>+S28+S30</f>
        <v>0</v>
      </c>
    </row>
    <row r="34" spans="1:11" ht="26.15" x14ac:dyDescent="0.7">
      <c r="A34" s="54" t="s">
        <v>30</v>
      </c>
    </row>
    <row r="35" spans="1:11" ht="26.15" x14ac:dyDescent="0.7">
      <c r="A35" s="54"/>
    </row>
    <row r="36" spans="1:11" ht="48.75" customHeight="1" x14ac:dyDescent="0.8">
      <c r="A36" s="81" t="s">
        <v>31</v>
      </c>
      <c r="B36" s="81"/>
      <c r="C36" s="81"/>
      <c r="D36" s="81"/>
      <c r="G36" s="98" t="s">
        <v>32</v>
      </c>
      <c r="H36" s="98"/>
      <c r="I36" s="98"/>
      <c r="J36" s="98"/>
      <c r="K36" s="98"/>
    </row>
    <row r="37" spans="1:11" ht="26.15" x14ac:dyDescent="0.7">
      <c r="A37" s="54"/>
    </row>
    <row r="38" spans="1:11" ht="23.15" x14ac:dyDescent="0.6">
      <c r="A38" s="9" t="s">
        <v>58</v>
      </c>
    </row>
    <row r="39" spans="1:11" ht="23.15" x14ac:dyDescent="0.4">
      <c r="A39" s="83"/>
      <c r="B39" s="83"/>
      <c r="C39" s="83"/>
    </row>
    <row r="40" spans="1:11" ht="23.15" x14ac:dyDescent="0.6">
      <c r="A40" s="9" t="s">
        <v>33</v>
      </c>
    </row>
    <row r="41" spans="1:11" ht="23.15" x14ac:dyDescent="0.6">
      <c r="A41" s="55" t="s">
        <v>34</v>
      </c>
    </row>
    <row r="42" spans="1:11" ht="23.15" x14ac:dyDescent="0.6">
      <c r="A42" s="55" t="s">
        <v>35</v>
      </c>
    </row>
    <row r="43" spans="1:11" ht="23.15" x14ac:dyDescent="0.6">
      <c r="A43" s="55" t="s">
        <v>36</v>
      </c>
    </row>
    <row r="44" spans="1:11" ht="23.15" x14ac:dyDescent="0.6">
      <c r="A44" s="56" t="s">
        <v>37</v>
      </c>
    </row>
    <row r="45" spans="1:11" ht="78.75" customHeight="1" x14ac:dyDescent="0.4">
      <c r="A45" s="83" t="s">
        <v>38</v>
      </c>
      <c r="B45" s="83"/>
      <c r="C45" s="83"/>
    </row>
    <row r="46" spans="1:11" ht="23.15" x14ac:dyDescent="0.6">
      <c r="A46" s="9" t="s">
        <v>39</v>
      </c>
    </row>
    <row r="47" spans="1:11" ht="75.75" customHeight="1" x14ac:dyDescent="0.4">
      <c r="A47" s="83" t="s">
        <v>40</v>
      </c>
      <c r="B47" s="83"/>
      <c r="C47" s="83"/>
    </row>
    <row r="48" spans="1:11" ht="23.15" x14ac:dyDescent="0.6">
      <c r="A48" s="82" t="s">
        <v>41</v>
      </c>
      <c r="B48" s="82"/>
      <c r="C48" s="82"/>
    </row>
    <row r="49" spans="1:3" ht="23.15" x14ac:dyDescent="0.6">
      <c r="A49" s="9" t="s">
        <v>42</v>
      </c>
    </row>
    <row r="50" spans="1:3" ht="76.5" customHeight="1" x14ac:dyDescent="0.4">
      <c r="A50" s="84" t="s">
        <v>43</v>
      </c>
      <c r="B50" s="84"/>
      <c r="C50" s="84"/>
    </row>
    <row r="51" spans="1:3" ht="23.15" x14ac:dyDescent="0.6">
      <c r="A51" s="9" t="s">
        <v>44</v>
      </c>
    </row>
    <row r="52" spans="1:3" ht="59.25" customHeight="1" x14ac:dyDescent="0.4">
      <c r="A52" s="83" t="s">
        <v>45</v>
      </c>
      <c r="B52" s="83"/>
      <c r="C52" s="83"/>
    </row>
    <row r="53" spans="1:3" ht="23.15" x14ac:dyDescent="0.6">
      <c r="A53" s="56" t="s">
        <v>46</v>
      </c>
    </row>
    <row r="54" spans="1:3" ht="54.75" customHeight="1" x14ac:dyDescent="0.4">
      <c r="A54" s="83" t="s">
        <v>47</v>
      </c>
      <c r="B54" s="83"/>
      <c r="C54" s="83"/>
    </row>
    <row r="55" spans="1:3" ht="23.15" x14ac:dyDescent="0.6">
      <c r="A55" s="19"/>
    </row>
    <row r="56" spans="1:3" ht="23.15" x14ac:dyDescent="0.6">
      <c r="A56" s="81" t="s">
        <v>48</v>
      </c>
      <c r="B56" s="81"/>
      <c r="C56" s="81"/>
    </row>
    <row r="57" spans="1:3" ht="23.15" x14ac:dyDescent="0.6">
      <c r="A57" s="82" t="s">
        <v>41</v>
      </c>
      <c r="B57" s="82"/>
      <c r="C57" s="82"/>
    </row>
    <row r="72" spans="1:1" x14ac:dyDescent="0.4">
      <c r="A72" s="71" t="s">
        <v>59</v>
      </c>
    </row>
    <row r="73" spans="1:1" x14ac:dyDescent="0.4">
      <c r="A73" s="71" t="s">
        <v>12</v>
      </c>
    </row>
  </sheetData>
  <sheetProtection algorithmName="SHA-512" hashValue="LB3s/UCg4K5UxEusGZjPId9YA+zMRvC2jTQi5RFIf3Bi+AVggwNsZIqAUXKXUeN6bPad8MB/3IbCJPemtnvD+g==" saltValue="JpF00KylH6I4ijr1HJMSRQ==" spinCount="100000" sheet="1" objects="1" scenarios="1"/>
  <protectedRanges>
    <protectedRange algorithmName="SHA-512" hashValue="unRTF/Ts7t8XSgPJs70yGH03V4Y2WK04k/H4z7vk/Dkp8LzkWQDgmzP18K30CJ6cRuqSpKOwaRYEAXzPEF5a4Q==" saltValue="mRJY79tgBItcxqdlKfrINw==" spinCount="100000" sqref="L17 L19 L25 L27 P17 P19 P25 P27 R27 R25 R19 R17 N17 N19 N25 N27 L21 P21 R21 N21 L23 P23 R23 N23" name="Range1"/>
    <protectedRange algorithmName="SHA-512" hashValue="unRTF/Ts7t8XSgPJs70yGH03V4Y2WK04k/H4z7vk/Dkp8LzkWQDgmzP18K30CJ6cRuqSpKOwaRYEAXzPEF5a4Q==" saltValue="mRJY79tgBItcxqdlKfrINw==" spinCount="100000" sqref="D17 D19 D25 D27 F17 F19 F25 F27 H17 H19 H25 H27 J17 J19 J25 J27 D21 F21 H21 J21 D23 F23 H23 J23" name="Range1_2_5_1"/>
  </protectedRanges>
  <mergeCells count="20">
    <mergeCell ref="A39:C39"/>
    <mergeCell ref="I1:M1"/>
    <mergeCell ref="I2:K2"/>
    <mergeCell ref="K6:N6"/>
    <mergeCell ref="K7:L7"/>
    <mergeCell ref="E5:F5"/>
    <mergeCell ref="A11:R11"/>
    <mergeCell ref="G30:R30"/>
    <mergeCell ref="M32:R32"/>
    <mergeCell ref="A36:D36"/>
    <mergeCell ref="G36:K36"/>
    <mergeCell ref="A9:P9"/>
    <mergeCell ref="A56:C56"/>
    <mergeCell ref="A57:C57"/>
    <mergeCell ref="A45:C45"/>
    <mergeCell ref="A47:C47"/>
    <mergeCell ref="A48:C48"/>
    <mergeCell ref="A50:C50"/>
    <mergeCell ref="A52:C52"/>
    <mergeCell ref="A54:C54"/>
  </mergeCells>
  <conditionalFormatting sqref="C28">
    <cfRule type="expression" dxfId="8" priority="7">
      <formula>C$28-$G$6&gt;1</formula>
    </cfRule>
  </conditionalFormatting>
  <conditionalFormatting sqref="D28 F28 H28 J28:R28">
    <cfRule type="expression" dxfId="7" priority="20">
      <formula>D$28-$G$2&gt;1</formula>
    </cfRule>
  </conditionalFormatting>
  <conditionalFormatting sqref="E28">
    <cfRule type="expression" dxfId="6" priority="6">
      <formula>E$28-$G$6&gt;1</formula>
    </cfRule>
  </conditionalFormatting>
  <conditionalFormatting sqref="G28">
    <cfRule type="expression" dxfId="5" priority="5">
      <formula>G$28-$G$6&gt;1</formula>
    </cfRule>
  </conditionalFormatting>
  <conditionalFormatting sqref="Q28">
    <cfRule type="expression" dxfId="4" priority="21">
      <formula>($Q$17+$Q$19+$Q$25+$Q$27)&gt;$K$6/2</formula>
    </cfRule>
  </conditionalFormatting>
  <conditionalFormatting sqref="S28">
    <cfRule type="expression" dxfId="3" priority="3">
      <formula>$S$32-$G$2&gt;1</formula>
    </cfRule>
  </conditionalFormatting>
  <conditionalFormatting sqref="S29:S31">
    <cfRule type="expression" dxfId="2" priority="18">
      <formula>AND(S29&lt;&gt;#REF!,#REF!="YES")</formula>
    </cfRule>
  </conditionalFormatting>
  <conditionalFormatting sqref="S32">
    <cfRule type="expression" dxfId="1" priority="1">
      <formula>$S$32-$G$2&gt;1</formula>
    </cfRule>
    <cfRule type="expression" dxfId="0" priority="2">
      <formula>AND(S32&lt;&gt;$G$2="YES")</formula>
    </cfRule>
  </conditionalFormatting>
  <dataValidations count="1">
    <dataValidation type="list" allowBlank="1" showInputMessage="1" showErrorMessage="1" sqref="B6 G5" xr:uid="{3CD8BEA7-63CA-4D32-8BA6-08C274DBC797}">
      <formula1>$A$72:$A$73</formula1>
    </dataValidation>
  </dataValidations>
  <hyperlinks>
    <hyperlink ref="G36" r:id="rId1" xr:uid="{A2D9065C-8563-47C3-B534-26B15035DFFB}"/>
    <hyperlink ref="G36:K36" r:id="rId2" display="Click here for DocuSign Power Form" xr:uid="{D303059E-C61A-42EC-ACBA-DA7BB1DF8C4D}"/>
  </hyperlinks>
  <pageMargins left="0.25" right="0.25" top="0.75" bottom="0.75" header="0.3" footer="0.3"/>
  <pageSetup scale="4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 Month Contract</vt:lpstr>
      <vt:lpstr>'11 Month Contract'!Print_Area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Kirsten</cp:lastModifiedBy>
  <cp:lastPrinted>2025-04-24T21:29:15Z</cp:lastPrinted>
  <dcterms:created xsi:type="dcterms:W3CDTF">2025-04-24T21:28:53Z</dcterms:created>
  <dcterms:modified xsi:type="dcterms:W3CDTF">2026-04-10T18:47:11Z</dcterms:modified>
</cp:coreProperties>
</file>