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Kirsten Broughton\Box\Sponsored Programs &amp; Support\GCA\123FILE\ACCTS\Summer Calculators\Summer Calculators\"/>
    </mc:Choice>
  </mc:AlternateContent>
  <xr:revisionPtr revIDLastSave="0" documentId="13_ncr:1_{60D686F6-8A5E-4EC4-9DE6-113412868696}" xr6:coauthVersionLast="47" xr6:coauthVersionMax="47" xr10:uidLastSave="{00000000-0000-0000-0000-000000000000}"/>
  <bookViews>
    <workbookView xWindow="-120" yWindow="-120" windowWidth="29040" windowHeight="15840" xr2:uid="{E75B1EF3-5C64-4422-A9E1-589B2A5542E2}"/>
  </bookViews>
  <sheets>
    <sheet name="9 Month Contract" sheetId="1" r:id="rId1"/>
  </sheets>
  <definedNames>
    <definedName name="_xlnm.Print_Area" localSheetId="0">'9 Month Contract'!$A$1:$S$31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 i="1" l="1"/>
  <c r="G2" i="1"/>
  <c r="G6" i="1" s="1"/>
  <c r="Q25" i="1" l="1"/>
  <c r="O21" i="1"/>
  <c r="O23" i="1"/>
  <c r="C23" i="1"/>
  <c r="M19" i="1"/>
  <c r="O25" i="1"/>
  <c r="C25" i="1"/>
  <c r="M21" i="1"/>
  <c r="K17" i="1"/>
  <c r="G23" i="1"/>
  <c r="Q19" i="1"/>
  <c r="E19" i="1"/>
  <c r="M25" i="1"/>
  <c r="K21" i="1"/>
  <c r="I17" i="1"/>
  <c r="Q23" i="1"/>
  <c r="E23" i="1"/>
  <c r="O19" i="1"/>
  <c r="C19" i="1"/>
  <c r="K25" i="1"/>
  <c r="I21" i="1"/>
  <c r="G17" i="1"/>
  <c r="I25" i="1"/>
  <c r="G21" i="1"/>
  <c r="Q17" i="1"/>
  <c r="E17" i="1"/>
  <c r="M23" i="1"/>
  <c r="K19" i="1"/>
  <c r="G25" i="1"/>
  <c r="Q21" i="1"/>
  <c r="E21" i="1"/>
  <c r="O17" i="1"/>
  <c r="C17" i="1"/>
  <c r="K23" i="1"/>
  <c r="I19" i="1"/>
  <c r="E25" i="1"/>
  <c r="C21" i="1"/>
  <c r="M17" i="1"/>
  <c r="I23" i="1"/>
  <c r="G19" i="1"/>
  <c r="K26" i="1" l="1"/>
  <c r="L25" i="1" s="1"/>
  <c r="L17" i="1"/>
  <c r="S25" i="1"/>
  <c r="L19" i="1"/>
  <c r="F17" i="1"/>
  <c r="E26" i="1"/>
  <c r="F25" i="1"/>
  <c r="F19" i="1"/>
  <c r="S17" i="1"/>
  <c r="S26" i="1" s="1"/>
  <c r="S30" i="1" s="1"/>
  <c r="C26" i="1"/>
  <c r="D23" i="1" s="1"/>
  <c r="D17" i="1"/>
  <c r="O26" i="1"/>
  <c r="R23" i="1" s="1"/>
  <c r="P17" i="1"/>
  <c r="F21" i="1"/>
  <c r="S23" i="1"/>
  <c r="L23" i="1"/>
  <c r="G26" i="1"/>
  <c r="H21" i="1" s="1"/>
  <c r="H17" i="1"/>
  <c r="H23" i="1"/>
  <c r="J21" i="1"/>
  <c r="S19" i="1"/>
  <c r="F23" i="1"/>
  <c r="I26" i="1"/>
  <c r="J25" i="1" s="1"/>
  <c r="M26" i="1"/>
  <c r="N25" i="1" s="1"/>
  <c r="N17" i="1"/>
  <c r="L21" i="1"/>
  <c r="S21" i="1"/>
  <c r="Q26" i="1"/>
  <c r="P23" i="1" l="1"/>
  <c r="N19" i="1"/>
  <c r="J17" i="1"/>
  <c r="P25" i="1"/>
  <c r="R25" i="1"/>
  <c r="J23" i="1"/>
  <c r="N23" i="1"/>
  <c r="R19" i="1"/>
  <c r="D25" i="1"/>
  <c r="J19" i="1"/>
  <c r="N21" i="1"/>
  <c r="R17" i="1"/>
  <c r="P19" i="1"/>
  <c r="H19" i="1"/>
  <c r="D21" i="1"/>
  <c r="D19" i="1"/>
  <c r="H25" i="1"/>
  <c r="R21" i="1"/>
  <c r="P21" i="1"/>
</calcChain>
</file>

<file path=xl/sharedStrings.xml><?xml version="1.0" encoding="utf-8"?>
<sst xmlns="http://schemas.openxmlformats.org/spreadsheetml/2006/main" count="76" uniqueCount="62">
  <si>
    <t>2025 Summer Pay Calculator</t>
  </si>
  <si>
    <r>
      <t>Enter requested information in the</t>
    </r>
    <r>
      <rPr>
        <sz val="12"/>
        <color rgb="FF7B7B7B"/>
        <rFont val="Calibri"/>
        <family val="2"/>
      </rPr>
      <t xml:space="preserve"> </t>
    </r>
    <r>
      <rPr>
        <b/>
        <sz val="12"/>
        <color rgb="FFF4B084"/>
        <rFont val="Calibri"/>
        <family val="2"/>
      </rPr>
      <t>orange</t>
    </r>
    <r>
      <rPr>
        <sz val="12"/>
        <color rgb="FF000000"/>
        <rFont val="Calibri"/>
        <family val="2"/>
      </rPr>
      <t xml:space="preserve"> boxes</t>
    </r>
  </si>
  <si>
    <t>Please refer to the instructions below.</t>
  </si>
  <si>
    <t>Number of Pay Periods:</t>
  </si>
  <si>
    <t>Faculty Name:</t>
  </si>
  <si>
    <t>Maximum Available</t>
  </si>
  <si>
    <r>
      <rPr>
        <b/>
        <sz val="12"/>
        <color rgb="FF000000"/>
        <rFont val="Calibri"/>
        <family val="2"/>
      </rPr>
      <t xml:space="preserve">Due Date*: </t>
    </r>
    <r>
      <rPr>
        <sz val="12"/>
        <color rgb="FF000000"/>
        <rFont val="Calibri"/>
        <family val="2"/>
      </rPr>
      <t xml:space="preserve"> May 2, 2025</t>
    </r>
  </si>
  <si>
    <t>Bengal ID:</t>
  </si>
  <si>
    <t>*Two Ninths if NSF</t>
  </si>
  <si>
    <t>ISU Contract Length in Months</t>
  </si>
  <si>
    <t>Date Prepared:</t>
  </si>
  <si>
    <r>
      <t xml:space="preserve">ISU Contract Amount </t>
    </r>
    <r>
      <rPr>
        <sz val="12"/>
        <color theme="5" tint="-0.249977111117893"/>
        <rFont val="Calibri"/>
        <family val="2"/>
      </rPr>
      <t>(Base Salary is salary charged to exp accounts 6101 (Faculty) &amp; 6109 (Admin Months))</t>
    </r>
  </si>
  <si>
    <t>Is the summer salary being paid by  the National Science Foundation (NSF)?</t>
  </si>
  <si>
    <t>No</t>
  </si>
  <si>
    <t>Prepared by:</t>
  </si>
  <si>
    <t>Are you teaching this summer?</t>
  </si>
  <si>
    <t>Maximum Pay Period Amount</t>
  </si>
  <si>
    <t>Preparer Email:</t>
  </si>
  <si>
    <t xml:space="preserve"> Preparer Phone:</t>
  </si>
  <si>
    <t>* Applies only to National Science Foundation(NSF)-funded Indexes. NSF allows a maximum of 2 months of summer salary on a 9-month contract.</t>
  </si>
  <si>
    <r>
      <t xml:space="preserve">Enter your percentage of effort per pay period you are committing to work in the </t>
    </r>
    <r>
      <rPr>
        <b/>
        <sz val="12"/>
        <color rgb="FFC65911"/>
        <rFont val="Calibri"/>
        <family val="2"/>
      </rPr>
      <t>orange</t>
    </r>
    <r>
      <rPr>
        <b/>
        <sz val="12"/>
        <color rgb="FF000000"/>
        <rFont val="Calibri"/>
        <family val="2"/>
      </rPr>
      <t xml:space="preserve"> boxes for each Index you plan to charge.  Salary will automatically calculate:</t>
    </r>
  </si>
  <si>
    <t>Summer Grants and Contracts Work Plan</t>
  </si>
  <si>
    <t>Work Period Begin:</t>
  </si>
  <si>
    <t xml:space="preserve">   as Provided by Employee</t>
  </si>
  <si>
    <t>Work Period End:</t>
  </si>
  <si>
    <t>Paid on:</t>
  </si>
  <si>
    <t>June 6, 2025</t>
  </si>
  <si>
    <t>June 20, 2025</t>
  </si>
  <si>
    <t>July 3, 2025</t>
  </si>
  <si>
    <t>July 18, 2025</t>
  </si>
  <si>
    <t>August 1, 2025</t>
  </si>
  <si>
    <t>August 15, 2025</t>
  </si>
  <si>
    <t>August 29, 2025</t>
  </si>
  <si>
    <t>Effort</t>
  </si>
  <si>
    <t xml:space="preserve"> </t>
  </si>
  <si>
    <t>INDEX to charge</t>
  </si>
  <si>
    <t>Enter index to charge</t>
  </si>
  <si>
    <t>TOTAL</t>
  </si>
  <si>
    <t>**Amount per pay date cannot exceed Maximum Pay Period Amount</t>
  </si>
  <si>
    <t>Other Summer funding not paid above (e.g. separate contract for summer teaching, etc.)</t>
  </si>
  <si>
    <t>Total Summer Salary</t>
  </si>
  <si>
    <t>Instructions for Completing the Summer Calculator</t>
  </si>
  <si>
    <t>To ensure your summer pay is processed correctly, please follow these steps to complete the Summer Calculator form:</t>
  </si>
  <si>
    <t>Click here for DocuSign Power Form</t>
  </si>
  <si>
    <t>1. Choose the correct tab:  9 Month Contract, 10 Month Contract, or 11 Month Contract.</t>
  </si>
  <si>
    <t>Open the Summer Calculator and select the appropriate tab based on your contract: 9 Month Contract, 10 Month Contract, or 11 Month Contract.</t>
  </si>
  <si>
    <t>2. Gather the Required Information:</t>
  </si>
  <si>
    <t>Bengal ID</t>
  </si>
  <si>
    <t>Employees base pay (faculty pay plus administrative months pay, if applicable)</t>
  </si>
  <si>
    <t>Other types of summer pay and their amounts, of applicable.</t>
  </si>
  <si>
    <t>3. Fill Out the Applicable Orange Fields:</t>
  </si>
  <si>
    <t>Locate the fields highlighted in orange on the selected tab. These are the sections you must complete. Ensure all information entered is accurate and relevant to your summer pay request.</t>
  </si>
  <si>
    <t>4. Collaborate as Needed:</t>
  </si>
  <si>
    <t>Work with Grants and Contracts Accounting (GCA) or your department for assistance in completing the form, if needed. They can provide guidance or additional details to ensure accuracy.</t>
  </si>
  <si>
    <t>Email GCA at ISUGCA@isu.edu or email/call your Grant Accountant</t>
  </si>
  <si>
    <t>5. Save the Document as a PDF.</t>
  </si>
  <si>
    <t>Once you have filled out the orange fields, save or export the completed form as a PDF file. If you’re using a program that doesn’t automatically save as a PDF, use the "Print to PDF" option to create the file.</t>
  </si>
  <si>
    <t>6.  Attach the Form to the DocuSign Power Form:</t>
  </si>
  <si>
    <t>Access the DocuSign Power Form provided on ISU’s Payroll website. Click for the form and follow the instructions to upload and attach your completed PDF.</t>
  </si>
  <si>
    <t xml:space="preserve">7.  Submit the Form: </t>
  </si>
  <si>
    <t>The form will automatically route to Payroll for processing after all approvals are completed. Please keep a copy of the submitted form for your records.</t>
  </si>
  <si>
    <t>If you have any questions or need further assistance, please contact your department administrator or Grants and Contracts Accounting (GCA).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</si>
</sst>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000000_);_(* \(#,##0.000000\);_(* &quot;-&quot;??_);_(@_)"/>
  </numFmts>
  <fonts count="28" x14ac:knownFonts="1">
    <font>
      <sz val="11"/>
      <color theme="1"/>
      <name val="Calibri"/>
      <family val="2"/>
      <scheme val="minor"/>
    </font>
    <font>
      <sz val="11"/>
      <color theme="1"/>
      <name val="Calibri"/>
      <family val="2"/>
      <scheme val="minor"/>
    </font>
    <font>
      <u/>
      <sz val="11"/>
      <color theme="10"/>
      <name val="Calibri"/>
      <family val="2"/>
      <scheme val="minor"/>
    </font>
    <font>
      <b/>
      <sz val="16"/>
      <color rgb="FF000000"/>
      <name val="Calibri"/>
      <family val="2"/>
    </font>
    <font>
      <sz val="12"/>
      <color rgb="FF000000"/>
      <name val="Calibri"/>
      <family val="2"/>
    </font>
    <font>
      <sz val="12"/>
      <color rgb="FF7B7B7B"/>
      <name val="Calibri"/>
      <family val="2"/>
    </font>
    <font>
      <b/>
      <sz val="12"/>
      <color rgb="FFF4B084"/>
      <name val="Calibri"/>
      <family val="2"/>
    </font>
    <font>
      <sz val="12"/>
      <color theme="1"/>
      <name val="Calibri"/>
      <family val="2"/>
    </font>
    <font>
      <b/>
      <sz val="12"/>
      <color rgb="FFFF0000"/>
      <name val="Calibri"/>
      <family val="2"/>
    </font>
    <font>
      <b/>
      <sz val="18"/>
      <color rgb="FFFF0000"/>
      <name val="Calibri"/>
      <family val="2"/>
    </font>
    <font>
      <sz val="12"/>
      <color theme="1"/>
      <name val="Calibri"/>
      <family val="2"/>
      <scheme val="minor"/>
    </font>
    <font>
      <b/>
      <sz val="12"/>
      <color theme="0" tint="-0.14999847407452621"/>
      <name val="Calibri"/>
      <family val="2"/>
      <scheme val="minor"/>
    </font>
    <font>
      <b/>
      <sz val="12"/>
      <color rgb="FF000000"/>
      <name val="Calibri"/>
      <family val="2"/>
    </font>
    <font>
      <sz val="12"/>
      <color rgb="FFFF0000"/>
      <name val="Calibri"/>
      <family val="2"/>
    </font>
    <font>
      <sz val="12"/>
      <color theme="5" tint="-0.249977111117893"/>
      <name val="Calibri"/>
      <family val="2"/>
    </font>
    <font>
      <sz val="12"/>
      <name val="Calibri"/>
      <family val="2"/>
    </font>
    <font>
      <b/>
      <sz val="12"/>
      <color rgb="FFFFFFFF"/>
      <name val="Arial Black"/>
      <family val="2"/>
    </font>
    <font>
      <sz val="12"/>
      <color rgb="FF000000"/>
      <name val="Arial Black"/>
      <family val="2"/>
    </font>
    <font>
      <b/>
      <sz val="12"/>
      <color rgb="FFC65911"/>
      <name val="Calibri"/>
      <family val="2"/>
    </font>
    <font>
      <b/>
      <sz val="12"/>
      <name val="Calibri"/>
      <family val="2"/>
      <scheme val="minor"/>
    </font>
    <font>
      <sz val="12"/>
      <color theme="4" tint="-0.249977111117893"/>
      <name val="Calibri"/>
      <family val="2"/>
      <scheme val="minor"/>
    </font>
    <font>
      <sz val="12"/>
      <color rgb="FF2F75B5"/>
      <name val="Calibri"/>
      <family val="2"/>
    </font>
    <font>
      <i/>
      <sz val="12"/>
      <color rgb="FF000000"/>
      <name val="Calibri"/>
      <family val="2"/>
    </font>
    <font>
      <b/>
      <sz val="16"/>
      <color rgb="FFFF0000"/>
      <name val="Calibri"/>
      <family val="2"/>
      <scheme val="minor"/>
    </font>
    <font>
      <b/>
      <sz val="12"/>
      <color rgb="FFFF0000"/>
      <name val="Calibri"/>
      <family val="2"/>
      <scheme val="minor"/>
    </font>
    <font>
      <u/>
      <sz val="24"/>
      <color theme="10"/>
      <name val="Calibri"/>
      <family val="2"/>
      <scheme val="minor"/>
    </font>
    <font>
      <b/>
      <sz val="12"/>
      <color theme="1"/>
      <name val="Calibri"/>
      <family val="2"/>
      <scheme val="minor"/>
    </font>
    <font>
      <b/>
      <sz val="12"/>
      <color theme="5" tint="-0.249977111117893"/>
      <name val="Calibri"/>
      <family val="2"/>
      <scheme val="minor"/>
    </font>
  </fonts>
  <fills count="7">
    <fill>
      <patternFill patternType="none"/>
    </fill>
    <fill>
      <patternFill patternType="gray125"/>
    </fill>
    <fill>
      <patternFill patternType="solid">
        <fgColor rgb="FFF8CBAD"/>
        <bgColor rgb="FF000000"/>
      </patternFill>
    </fill>
    <fill>
      <patternFill patternType="solid">
        <fgColor rgb="FFFFFF00"/>
        <bgColor rgb="FF000000"/>
      </patternFill>
    </fill>
    <fill>
      <patternFill patternType="solid">
        <fgColor rgb="FFC65911"/>
        <bgColor rgb="FF000000"/>
      </patternFill>
    </fill>
    <fill>
      <patternFill patternType="solid">
        <fgColor rgb="FF833C0C"/>
        <bgColor rgb="FF000000"/>
      </patternFill>
    </fill>
    <fill>
      <patternFill patternType="solid">
        <fgColor theme="5" tint="0.59999389629810485"/>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cellStyleXfs>
  <cellXfs count="98">
    <xf numFmtId="0" fontId="0" fillId="0" borderId="0" xfId="0"/>
    <xf numFmtId="0" fontId="3" fillId="0" borderId="0" xfId="0" applyFont="1" applyAlignment="1">
      <alignment wrapText="1"/>
    </xf>
    <xf numFmtId="0" fontId="4" fillId="0" borderId="0" xfId="0" applyFont="1"/>
    <xf numFmtId="0" fontId="7" fillId="0" borderId="0" xfId="0" applyFont="1"/>
    <xf numFmtId="9" fontId="7" fillId="0" borderId="0" xfId="3" applyFont="1" applyFill="1" applyBorder="1" applyProtection="1"/>
    <xf numFmtId="44" fontId="4" fillId="0" borderId="0" xfId="2" applyFont="1" applyFill="1" applyBorder="1" applyProtection="1"/>
    <xf numFmtId="9" fontId="4" fillId="0" borderId="0" xfId="3" applyFont="1" applyFill="1" applyBorder="1" applyProtection="1"/>
    <xf numFmtId="0" fontId="8" fillId="0" borderId="0" xfId="0" applyFont="1"/>
    <xf numFmtId="9" fontId="7" fillId="0" borderId="0" xfId="3" applyFont="1" applyFill="1" applyBorder="1"/>
    <xf numFmtId="0" fontId="10" fillId="0" borderId="0" xfId="0" applyFont="1"/>
    <xf numFmtId="0" fontId="11" fillId="0" borderId="0" xfId="0" applyFont="1" applyProtection="1">
      <protection locked="0"/>
    </xf>
    <xf numFmtId="0" fontId="4" fillId="2" borderId="1" xfId="0" applyFont="1" applyFill="1" applyBorder="1" applyAlignment="1" applyProtection="1">
      <alignment horizontal="center"/>
      <protection locked="0"/>
    </xf>
    <xf numFmtId="0" fontId="4" fillId="0" borderId="2" xfId="0" applyFont="1" applyBorder="1" applyAlignment="1">
      <alignment wrapText="1"/>
    </xf>
    <xf numFmtId="9" fontId="4" fillId="0" borderId="3" xfId="3" applyFont="1" applyFill="1" applyBorder="1" applyAlignment="1" applyProtection="1">
      <alignment wrapText="1"/>
    </xf>
    <xf numFmtId="44" fontId="4" fillId="0" borderId="4" xfId="2" applyFont="1" applyFill="1" applyBorder="1" applyProtection="1"/>
    <xf numFmtId="0" fontId="4" fillId="0" borderId="0" xfId="0" applyFont="1" applyAlignment="1">
      <alignment horizontal="center"/>
    </xf>
    <xf numFmtId="9" fontId="4" fillId="0" borderId="0" xfId="3" applyFont="1" applyFill="1" applyBorder="1"/>
    <xf numFmtId="0" fontId="4" fillId="2" borderId="1" xfId="0" quotePrefix="1" applyFont="1" applyFill="1" applyBorder="1" applyAlignment="1" applyProtection="1">
      <alignment horizontal="center"/>
      <protection locked="0"/>
    </xf>
    <xf numFmtId="0" fontId="4" fillId="2" borderId="5" xfId="0" applyFont="1" applyFill="1" applyBorder="1" applyAlignment="1">
      <alignment wrapText="1"/>
    </xf>
    <xf numFmtId="9" fontId="4" fillId="2" borderId="0" xfId="3" applyFont="1" applyFill="1" applyBorder="1" applyAlignment="1" applyProtection="1">
      <alignment wrapText="1"/>
    </xf>
    <xf numFmtId="44" fontId="4" fillId="0" borderId="6" xfId="2" applyFont="1" applyFill="1" applyBorder="1" applyProtection="1"/>
    <xf numFmtId="164" fontId="7" fillId="0" borderId="0" xfId="1" applyNumberFormat="1" applyFont="1" applyFill="1" applyBorder="1" applyProtection="1"/>
    <xf numFmtId="0" fontId="13" fillId="0" borderId="0" xfId="0" applyFont="1" applyAlignment="1">
      <alignment vertical="top"/>
    </xf>
    <xf numFmtId="9" fontId="13" fillId="0" borderId="0" xfId="3" applyFont="1" applyFill="1" applyBorder="1" applyAlignment="1" applyProtection="1">
      <alignment vertical="top"/>
    </xf>
    <xf numFmtId="0" fontId="4" fillId="0" borderId="7" xfId="0" applyFont="1" applyBorder="1" applyAlignment="1">
      <alignment wrapText="1"/>
    </xf>
    <xf numFmtId="9" fontId="4" fillId="0" borderId="8" xfId="3" applyFont="1" applyFill="1" applyBorder="1" applyAlignment="1" applyProtection="1">
      <alignment wrapText="1"/>
    </xf>
    <xf numFmtId="44" fontId="4" fillId="0" borderId="9" xfId="2" applyFont="1" applyFill="1" applyBorder="1" applyProtection="1"/>
    <xf numFmtId="43" fontId="7" fillId="0" borderId="0" xfId="0" applyNumberFormat="1" applyFont="1"/>
    <xf numFmtId="0" fontId="4" fillId="0" borderId="0" xfId="0" applyFont="1" applyAlignment="1">
      <alignment horizontal="right"/>
    </xf>
    <xf numFmtId="14" fontId="4" fillId="2" borderId="1" xfId="0" applyNumberFormat="1" applyFont="1" applyFill="1" applyBorder="1" applyAlignment="1" applyProtection="1">
      <alignment horizontal="left"/>
      <protection locked="0"/>
    </xf>
    <xf numFmtId="9" fontId="7" fillId="0" borderId="0" xfId="3" applyFont="1" applyFill="1" applyBorder="1" applyAlignment="1" applyProtection="1">
      <alignment horizontal="left"/>
    </xf>
    <xf numFmtId="0" fontId="7" fillId="0" borderId="0" xfId="0" applyFont="1" applyAlignment="1">
      <alignment horizontal="left"/>
    </xf>
    <xf numFmtId="0" fontId="7" fillId="0" borderId="0" xfId="0" applyFont="1" applyProtection="1">
      <protection locked="0"/>
    </xf>
    <xf numFmtId="9" fontId="7" fillId="0" borderId="0" xfId="3" applyFont="1" applyFill="1" applyBorder="1" applyProtection="1">
      <protection locked="0"/>
    </xf>
    <xf numFmtId="0" fontId="4" fillId="0" borderId="0" xfId="0" applyFont="1" applyAlignment="1">
      <alignment wrapText="1"/>
    </xf>
    <xf numFmtId="44" fontId="4" fillId="2" borderId="1" xfId="2" applyFont="1" applyFill="1" applyBorder="1" applyProtection="1">
      <protection locked="0"/>
    </xf>
    <xf numFmtId="0" fontId="15" fillId="0" borderId="0" xfId="0" applyFont="1"/>
    <xf numFmtId="9" fontId="15" fillId="0" borderId="0" xfId="3" applyFont="1" applyFill="1" applyBorder="1" applyProtection="1"/>
    <xf numFmtId="0" fontId="4" fillId="2" borderId="1" xfId="0" applyFont="1" applyFill="1" applyBorder="1" applyAlignment="1" applyProtection="1">
      <alignment horizontal="left"/>
      <protection locked="0"/>
    </xf>
    <xf numFmtId="0" fontId="4" fillId="2" borderId="10" xfId="0" applyFont="1" applyFill="1" applyBorder="1" applyAlignment="1" applyProtection="1">
      <alignment horizontal="left"/>
      <protection locked="0"/>
    </xf>
    <xf numFmtId="0" fontId="4" fillId="2" borderId="11" xfId="0" applyFont="1" applyFill="1" applyBorder="1" applyAlignment="1" applyProtection="1">
      <alignment horizontal="left"/>
      <protection locked="0"/>
    </xf>
    <xf numFmtId="0" fontId="4" fillId="2" borderId="12" xfId="0" applyFont="1" applyFill="1" applyBorder="1" applyAlignment="1" applyProtection="1">
      <alignment horizontal="left"/>
      <protection locked="0"/>
    </xf>
    <xf numFmtId="0" fontId="13" fillId="0" borderId="0" xfId="0" applyFont="1"/>
    <xf numFmtId="0" fontId="4" fillId="0" borderId="0" xfId="0" applyFont="1" applyAlignment="1">
      <alignment horizontal="left"/>
    </xf>
    <xf numFmtId="0" fontId="16" fillId="5" borderId="0" xfId="0" applyFont="1" applyFill="1"/>
    <xf numFmtId="0" fontId="17" fillId="0" borderId="0" xfId="0" applyFont="1"/>
    <xf numFmtId="0" fontId="12" fillId="0" borderId="0" xfId="0" applyFont="1" applyAlignment="1">
      <alignment vertical="center" wrapText="1"/>
    </xf>
    <xf numFmtId="0" fontId="12" fillId="0" borderId="0" xfId="0" applyFont="1"/>
    <xf numFmtId="0" fontId="4" fillId="0" borderId="0" xfId="0" applyFont="1" applyAlignment="1">
      <alignment horizontal="right" wrapText="1"/>
    </xf>
    <xf numFmtId="14" fontId="4" fillId="0" borderId="0" xfId="0" applyNumberFormat="1" applyFont="1"/>
    <xf numFmtId="0" fontId="4" fillId="0" borderId="0" xfId="0" quotePrefix="1" applyFont="1" applyAlignment="1">
      <alignment horizontal="right"/>
    </xf>
    <xf numFmtId="9" fontId="4" fillId="0" borderId="0" xfId="3" quotePrefix="1" applyFont="1" applyFill="1" applyBorder="1" applyAlignment="1" applyProtection="1">
      <alignment horizontal="right"/>
    </xf>
    <xf numFmtId="16" fontId="4" fillId="0" borderId="0" xfId="0" quotePrefix="1" applyNumberFormat="1" applyFont="1" applyAlignment="1">
      <alignment horizontal="right"/>
    </xf>
    <xf numFmtId="0" fontId="10" fillId="0" borderId="2" xfId="0" applyFont="1" applyBorder="1" applyAlignment="1">
      <alignment horizontal="right"/>
    </xf>
    <xf numFmtId="0" fontId="10" fillId="0" borderId="2" xfId="0" applyFont="1" applyBorder="1"/>
    <xf numFmtId="10" fontId="10" fillId="6" borderId="3" xfId="3" applyNumberFormat="1" applyFont="1" applyFill="1" applyBorder="1" applyProtection="1">
      <protection locked="0"/>
    </xf>
    <xf numFmtId="9" fontId="10" fillId="6" borderId="3" xfId="3" applyFont="1" applyFill="1" applyBorder="1" applyProtection="1"/>
    <xf numFmtId="9" fontId="10" fillId="6" borderId="4" xfId="3" applyFont="1" applyFill="1" applyBorder="1" applyProtection="1"/>
    <xf numFmtId="9" fontId="4" fillId="2" borderId="3" xfId="3" applyFont="1" applyFill="1" applyBorder="1" applyProtection="1">
      <protection locked="0"/>
    </xf>
    <xf numFmtId="9" fontId="4" fillId="2" borderId="4" xfId="3" applyFont="1" applyFill="1" applyBorder="1" applyProtection="1"/>
    <xf numFmtId="44" fontId="4" fillId="0" borderId="0" xfId="0" applyNumberFormat="1" applyFont="1"/>
    <xf numFmtId="0" fontId="10" fillId="0" borderId="7" xfId="0" applyFont="1" applyBorder="1" applyAlignment="1">
      <alignment horizontal="right"/>
    </xf>
    <xf numFmtId="0" fontId="19" fillId="6" borderId="7" xfId="0" applyFont="1" applyFill="1" applyBorder="1" applyProtection="1">
      <protection locked="0"/>
    </xf>
    <xf numFmtId="44" fontId="10" fillId="0" borderId="8" xfId="2" applyFont="1" applyBorder="1" applyProtection="1"/>
    <xf numFmtId="9" fontId="20" fillId="0" borderId="8" xfId="3" applyFont="1" applyBorder="1" applyProtection="1"/>
    <xf numFmtId="9" fontId="20" fillId="0" borderId="9" xfId="3" applyFont="1" applyBorder="1" applyProtection="1"/>
    <xf numFmtId="44" fontId="4" fillId="0" borderId="8" xfId="2" applyFont="1" applyFill="1" applyBorder="1" applyProtection="1"/>
    <xf numFmtId="9" fontId="21" fillId="0" borderId="9" xfId="3" applyFont="1" applyFill="1" applyBorder="1" applyProtection="1"/>
    <xf numFmtId="0" fontId="8" fillId="0" borderId="0" xfId="0" applyFont="1" applyAlignment="1">
      <alignment vertical="center"/>
    </xf>
    <xf numFmtId="44" fontId="4" fillId="2" borderId="1" xfId="0" applyNumberFormat="1" applyFont="1" applyFill="1" applyBorder="1" applyProtection="1">
      <protection locked="0"/>
    </xf>
    <xf numFmtId="0" fontId="23" fillId="0" borderId="0" xfId="0" applyFont="1"/>
    <xf numFmtId="0" fontId="24" fillId="0" borderId="0" xfId="0" applyFont="1"/>
    <xf numFmtId="0" fontId="26" fillId="0" borderId="0" xfId="0" applyFont="1"/>
    <xf numFmtId="0" fontId="10" fillId="0" borderId="0" xfId="0" applyFont="1" applyAlignment="1">
      <alignment horizontal="left" indent="6"/>
    </xf>
    <xf numFmtId="0" fontId="26" fillId="0" borderId="0" xfId="0" applyFont="1" applyAlignment="1">
      <alignment horizontal="left"/>
    </xf>
    <xf numFmtId="0" fontId="10" fillId="0" borderId="0" xfId="0" applyFont="1" applyAlignment="1">
      <alignment horizontal="left"/>
    </xf>
    <xf numFmtId="0" fontId="10" fillId="0" borderId="0" xfId="0" applyFont="1" applyAlignment="1">
      <alignment horizontal="left" wrapText="1" indent="6"/>
    </xf>
    <xf numFmtId="0" fontId="10" fillId="0" borderId="0" xfId="0" applyFont="1" applyAlignment="1">
      <alignment horizontal="left" wrapText="1"/>
    </xf>
    <xf numFmtId="0" fontId="27" fillId="0" borderId="0" xfId="0" applyFont="1" applyAlignment="1">
      <alignment horizontal="center" wrapText="1"/>
    </xf>
    <xf numFmtId="0" fontId="10" fillId="0" borderId="0" xfId="0" applyFont="1" applyAlignment="1">
      <alignment horizontal="left" wrapText="1" indent="4"/>
    </xf>
    <xf numFmtId="0" fontId="12" fillId="3" borderId="10"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22" fillId="0" borderId="0" xfId="0" applyFont="1" applyAlignment="1">
      <alignment horizontal="center" vertical="center" wrapText="1"/>
    </xf>
    <xf numFmtId="0" fontId="4" fillId="0" borderId="0" xfId="0" applyFont="1" applyAlignment="1">
      <alignment horizontal="right"/>
    </xf>
    <xf numFmtId="0" fontId="4" fillId="0" borderId="6" xfId="0" applyFont="1" applyBorder="1" applyAlignment="1">
      <alignment horizontal="right"/>
    </xf>
    <xf numFmtId="0" fontId="12" fillId="0" borderId="0" xfId="0" applyFont="1" applyAlignment="1">
      <alignment horizontal="center"/>
    </xf>
    <xf numFmtId="0" fontId="25" fillId="0" borderId="0" xfId="4" applyFont="1" applyAlignment="1">
      <alignment horizontal="center"/>
    </xf>
    <xf numFmtId="0" fontId="9" fillId="0" borderId="0" xfId="0" applyFont="1" applyAlignment="1">
      <alignment horizontal="center"/>
    </xf>
    <xf numFmtId="0" fontId="4" fillId="3" borderId="0" xfId="0" applyFont="1" applyFill="1" applyAlignment="1">
      <alignment horizontal="center" vertical="center"/>
    </xf>
    <xf numFmtId="0" fontId="13" fillId="0" borderId="10" xfId="0" applyFont="1" applyBorder="1" applyAlignment="1">
      <alignment horizontal="left" wrapText="1"/>
    </xf>
    <xf numFmtId="0" fontId="13" fillId="0" borderId="11" xfId="0" applyFont="1" applyBorder="1" applyAlignment="1">
      <alignment horizontal="left" wrapText="1"/>
    </xf>
    <xf numFmtId="0" fontId="4" fillId="2" borderId="10" xfId="0" applyFont="1" applyFill="1" applyBorder="1" applyAlignment="1" applyProtection="1">
      <alignment horizontal="left"/>
      <protection locked="0"/>
    </xf>
    <xf numFmtId="0" fontId="4" fillId="2" borderId="11" xfId="0" applyFont="1" applyFill="1" applyBorder="1" applyAlignment="1" applyProtection="1">
      <alignment horizontal="left"/>
      <protection locked="0"/>
    </xf>
    <xf numFmtId="0" fontId="4" fillId="2" borderId="12" xfId="0" applyFont="1" applyFill="1" applyBorder="1" applyAlignment="1" applyProtection="1">
      <alignment horizontal="left"/>
      <protection locked="0"/>
    </xf>
    <xf numFmtId="0" fontId="7" fillId="2" borderId="10" xfId="0" applyFont="1" applyFill="1" applyBorder="1" applyAlignment="1" applyProtection="1">
      <alignment horizontal="left"/>
      <protection locked="0"/>
    </xf>
    <xf numFmtId="0" fontId="7" fillId="2" borderId="12" xfId="0" applyFont="1" applyFill="1" applyBorder="1" applyAlignment="1" applyProtection="1">
      <alignment horizontal="left"/>
      <protection locked="0"/>
    </xf>
    <xf numFmtId="0" fontId="16" fillId="4" borderId="0" xfId="0" applyFont="1" applyFill="1" applyAlignment="1">
      <alignment horizontal="center"/>
    </xf>
  </cellXfs>
  <cellStyles count="5">
    <cellStyle name="Comma" xfId="1" builtinId="3"/>
    <cellStyle name="Currency" xfId="2" builtinId="4"/>
    <cellStyle name="Hyperlink" xfId="4" builtinId="8"/>
    <cellStyle name="Normal" xfId="0" builtinId="0"/>
    <cellStyle name="Percent" xfId="3" builtinId="5"/>
  </cellStyles>
  <dxfs count="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na3.docusign.net/Member/PowerFormSigning.aspx?PowerFormId=862e9fef-ff15-4bb5-88f8-5ce143ef68fb&amp;env=na3&amp;acct=67dbf5c5-403b-40bb-a64f-7e95d9a4387d&amp;v=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F9F5A-D1EA-4E11-8026-2F19DBDA50E7}">
  <sheetPr>
    <pageSetUpPr fitToPage="1"/>
  </sheetPr>
  <dimension ref="A1:Z55"/>
  <sheetViews>
    <sheetView tabSelected="1" zoomScale="70" zoomScaleNormal="70" workbookViewId="0">
      <selection activeCell="F22" sqref="F22"/>
    </sheetView>
  </sheetViews>
  <sheetFormatPr defaultRowHeight="15.75" x14ac:dyDescent="0.25"/>
  <cols>
    <col min="1" max="1" width="42.42578125" style="9" customWidth="1"/>
    <col min="2" max="2" width="40.140625" style="9" customWidth="1"/>
    <col min="3" max="3" width="20.7109375" style="9" customWidth="1"/>
    <col min="4" max="4" width="8" style="9" customWidth="1"/>
    <col min="5" max="5" width="20.7109375" style="9" customWidth="1"/>
    <col min="6" max="6" width="8" style="9" customWidth="1"/>
    <col min="7" max="7" width="20.7109375" style="9" customWidth="1"/>
    <col min="8" max="8" width="8" style="9" customWidth="1"/>
    <col min="9" max="9" width="20.7109375" style="9" customWidth="1"/>
    <col min="10" max="10" width="8" style="9" customWidth="1"/>
    <col min="11" max="11" width="20.7109375" style="9" customWidth="1"/>
    <col min="12" max="12" width="8" style="9" customWidth="1"/>
    <col min="13" max="13" width="20.7109375" style="9" customWidth="1"/>
    <col min="14" max="14" width="8" style="9" customWidth="1"/>
    <col min="15" max="15" width="20.7109375" style="9" customWidth="1"/>
    <col min="16" max="16" width="8" style="9" customWidth="1"/>
    <col min="17" max="18" width="0" style="9" hidden="1" customWidth="1"/>
    <col min="19" max="19" width="20.5703125" style="9" customWidth="1"/>
    <col min="20" max="24" width="9.140625" style="9"/>
    <col min="25" max="25" width="40.85546875" style="9" bestFit="1" customWidth="1"/>
    <col min="26" max="26" width="13.7109375" style="9" customWidth="1"/>
    <col min="27" max="16384" width="9.140625" style="9"/>
  </cols>
  <sheetData>
    <row r="1" spans="1:26" ht="45" customHeight="1" thickBot="1" x14ac:dyDescent="0.4">
      <c r="A1" s="1" t="s">
        <v>0</v>
      </c>
      <c r="B1" s="2" t="s">
        <v>1</v>
      </c>
      <c r="C1" s="3"/>
      <c r="D1" s="4"/>
      <c r="E1" s="3"/>
      <c r="F1" s="4"/>
      <c r="G1" s="5"/>
      <c r="H1" s="6"/>
      <c r="I1" s="3"/>
      <c r="J1" s="7"/>
      <c r="K1" s="88" t="s">
        <v>2</v>
      </c>
      <c r="L1" s="88"/>
      <c r="M1" s="88"/>
      <c r="N1" s="88"/>
      <c r="O1" s="88"/>
      <c r="P1" s="6"/>
      <c r="Q1" s="2"/>
      <c r="R1" s="8"/>
      <c r="S1" s="3"/>
      <c r="Y1" s="10" t="s">
        <v>3</v>
      </c>
      <c r="Z1" s="10">
        <v>7</v>
      </c>
    </row>
    <row r="2" spans="1:26" ht="30" customHeight="1" thickBot="1" x14ac:dyDescent="0.3">
      <c r="A2" s="2" t="s">
        <v>4</v>
      </c>
      <c r="B2" s="11"/>
      <c r="C2" s="2"/>
      <c r="D2" s="6"/>
      <c r="E2" s="12" t="s">
        <v>5</v>
      </c>
      <c r="F2" s="13"/>
      <c r="G2" s="14">
        <f>IF(B4&lt;&gt;"",ROUND((B5/B4)*(12-B4),2),0)</f>
        <v>0</v>
      </c>
      <c r="H2" s="6"/>
      <c r="I2" s="3"/>
      <c r="J2" s="4"/>
      <c r="K2" s="89" t="s">
        <v>6</v>
      </c>
      <c r="L2" s="89"/>
      <c r="M2" s="89"/>
      <c r="N2" s="2"/>
      <c r="O2" s="2"/>
      <c r="P2" s="2"/>
      <c r="Q2" s="15"/>
      <c r="R2" s="16"/>
      <c r="S2" s="2"/>
    </row>
    <row r="3" spans="1:26" ht="30" customHeight="1" thickBot="1" x14ac:dyDescent="0.3">
      <c r="A3" s="2" t="s">
        <v>7</v>
      </c>
      <c r="B3" s="17"/>
      <c r="C3" s="2"/>
      <c r="D3" s="6"/>
      <c r="E3" s="18" t="s">
        <v>8</v>
      </c>
      <c r="F3" s="19"/>
      <c r="G3" s="20">
        <f>IF(OR(B4=10,B4=11),ROUND((B5/B4)*(12-B4),2),IF(B4=9,+ROUND((B5/B4)*2,2),0))</f>
        <v>0</v>
      </c>
      <c r="H3" s="6"/>
      <c r="I3" s="21"/>
      <c r="J3" s="4"/>
      <c r="K3" s="22"/>
      <c r="L3" s="23"/>
      <c r="M3" s="2"/>
      <c r="N3" s="6"/>
      <c r="O3" s="2"/>
      <c r="P3" s="6"/>
      <c r="Q3" s="2"/>
      <c r="R3" s="6"/>
      <c r="S3" s="2"/>
    </row>
    <row r="4" spans="1:26" ht="30" customHeight="1" thickBot="1" x14ac:dyDescent="0.3">
      <c r="A4" s="2" t="s">
        <v>9</v>
      </c>
      <c r="B4" s="2">
        <v>9</v>
      </c>
      <c r="C4" s="2"/>
      <c r="D4" s="6"/>
      <c r="E4" s="24"/>
      <c r="F4" s="25"/>
      <c r="G4" s="26"/>
      <c r="H4" s="6"/>
      <c r="I4" s="27"/>
      <c r="J4" s="4"/>
      <c r="K4" s="28" t="s">
        <v>10</v>
      </c>
      <c r="L4" s="2"/>
      <c r="M4" s="29"/>
      <c r="N4" s="30"/>
      <c r="O4" s="31"/>
      <c r="P4" s="31"/>
      <c r="Q4" s="32"/>
      <c r="R4" s="33"/>
      <c r="S4" s="2"/>
    </row>
    <row r="5" spans="1:26" ht="48" customHeight="1" thickBot="1" x14ac:dyDescent="0.3">
      <c r="A5" s="34" t="s">
        <v>11</v>
      </c>
      <c r="B5" s="35"/>
      <c r="C5" s="36"/>
      <c r="D5" s="37"/>
      <c r="E5" s="90" t="s">
        <v>12</v>
      </c>
      <c r="F5" s="91"/>
      <c r="G5" s="38" t="s">
        <v>13</v>
      </c>
      <c r="H5" s="27"/>
      <c r="I5" s="27"/>
      <c r="J5" s="4"/>
      <c r="K5" s="28" t="s">
        <v>14</v>
      </c>
      <c r="L5" s="2"/>
      <c r="M5" s="39"/>
      <c r="N5" s="40"/>
      <c r="O5" s="40"/>
      <c r="P5" s="41"/>
      <c r="Q5" s="32"/>
      <c r="R5" s="33"/>
      <c r="S5" s="2"/>
    </row>
    <row r="6" spans="1:26" ht="30" customHeight="1" thickBot="1" x14ac:dyDescent="0.3">
      <c r="A6" s="42" t="s">
        <v>15</v>
      </c>
      <c r="B6" s="38" t="s">
        <v>13</v>
      </c>
      <c r="C6" s="2"/>
      <c r="D6" s="6"/>
      <c r="E6" s="24" t="s">
        <v>16</v>
      </c>
      <c r="F6" s="25"/>
      <c r="G6" s="26">
        <f>+ROUND(G2/$Z$1,2)</f>
        <v>0</v>
      </c>
      <c r="H6" s="6"/>
      <c r="I6" s="3"/>
      <c r="J6" s="4"/>
      <c r="K6" s="28" t="s">
        <v>17</v>
      </c>
      <c r="L6" s="2"/>
      <c r="M6" s="92"/>
      <c r="N6" s="93"/>
      <c r="O6" s="93"/>
      <c r="P6" s="94"/>
      <c r="Q6" s="32"/>
      <c r="R6" s="33"/>
      <c r="S6" s="2"/>
    </row>
    <row r="7" spans="1:26" ht="30" customHeight="1" thickBot="1" x14ac:dyDescent="0.3">
      <c r="A7" s="34"/>
      <c r="B7" s="2"/>
      <c r="C7" s="2"/>
      <c r="D7" s="6"/>
      <c r="E7" s="2"/>
      <c r="F7" s="6"/>
      <c r="G7" s="3"/>
      <c r="H7" s="4"/>
      <c r="I7" s="3"/>
      <c r="J7" s="4"/>
      <c r="K7" s="28" t="s">
        <v>18</v>
      </c>
      <c r="L7" s="3"/>
      <c r="M7" s="95"/>
      <c r="N7" s="96"/>
      <c r="O7" s="43"/>
      <c r="P7" s="43"/>
      <c r="Q7" s="3"/>
      <c r="R7" s="6"/>
      <c r="S7" s="2"/>
    </row>
    <row r="8" spans="1:26" ht="18.75" customHeight="1" x14ac:dyDescent="0.25">
      <c r="A8" s="34"/>
      <c r="B8" s="2"/>
      <c r="C8" s="2"/>
      <c r="D8" s="6"/>
      <c r="E8" s="2"/>
      <c r="F8" s="6"/>
      <c r="G8" s="3"/>
      <c r="H8" s="4"/>
      <c r="I8" s="3"/>
      <c r="J8" s="4"/>
      <c r="K8" s="28"/>
      <c r="L8" s="3"/>
      <c r="M8" s="31"/>
      <c r="N8" s="31"/>
      <c r="O8" s="43"/>
      <c r="P8" s="43"/>
      <c r="Q8" s="3"/>
      <c r="R8" s="6"/>
      <c r="S8" s="2"/>
    </row>
    <row r="9" spans="1:26" ht="24" customHeight="1" x14ac:dyDescent="0.4">
      <c r="A9" s="97" t="s">
        <v>19</v>
      </c>
      <c r="B9" s="97"/>
      <c r="C9" s="97"/>
      <c r="D9" s="97"/>
      <c r="E9" s="97"/>
      <c r="F9" s="97"/>
      <c r="G9" s="97"/>
      <c r="H9" s="97"/>
      <c r="I9" s="97"/>
      <c r="J9" s="97"/>
      <c r="K9" s="97"/>
      <c r="L9" s="97"/>
      <c r="M9" s="97"/>
      <c r="N9" s="97"/>
      <c r="O9" s="97"/>
      <c r="P9" s="97"/>
      <c r="Q9" s="44"/>
      <c r="R9" s="44"/>
      <c r="S9" s="3"/>
    </row>
    <row r="10" spans="1:26" ht="14.25" customHeight="1" thickBot="1" x14ac:dyDescent="0.45">
      <c r="A10" s="34"/>
      <c r="B10" s="45"/>
      <c r="C10" s="2"/>
      <c r="D10" s="6"/>
      <c r="E10" s="2"/>
      <c r="F10" s="6"/>
      <c r="G10" s="2"/>
      <c r="H10" s="6"/>
      <c r="I10" s="2"/>
      <c r="J10" s="6"/>
      <c r="K10" s="2"/>
      <c r="L10" s="6"/>
      <c r="M10" s="2"/>
      <c r="N10" s="6"/>
      <c r="O10" s="2"/>
      <c r="P10" s="6"/>
      <c r="Q10" s="2"/>
      <c r="R10" s="6"/>
      <c r="S10" s="3"/>
    </row>
    <row r="11" spans="1:26" ht="30" customHeight="1" thickBot="1" x14ac:dyDescent="0.3">
      <c r="A11" s="80" t="s">
        <v>20</v>
      </c>
      <c r="B11" s="81"/>
      <c r="C11" s="81"/>
      <c r="D11" s="81"/>
      <c r="E11" s="81"/>
      <c r="F11" s="81"/>
      <c r="G11" s="81"/>
      <c r="H11" s="81"/>
      <c r="I11" s="81"/>
      <c r="J11" s="81"/>
      <c r="K11" s="81"/>
      <c r="L11" s="81"/>
      <c r="M11" s="81"/>
      <c r="N11" s="81"/>
      <c r="O11" s="81"/>
      <c r="P11" s="82"/>
      <c r="Q11" s="46"/>
      <c r="R11" s="46"/>
      <c r="S11" s="2"/>
    </row>
    <row r="12" spans="1:26" ht="15" customHeight="1" x14ac:dyDescent="0.25">
      <c r="A12" s="47"/>
      <c r="B12" s="3"/>
      <c r="C12" s="3"/>
      <c r="D12" s="4"/>
      <c r="E12" s="3"/>
      <c r="F12" s="4"/>
      <c r="G12" s="2"/>
      <c r="H12" s="6"/>
      <c r="I12" s="2"/>
      <c r="J12" s="6"/>
      <c r="K12" s="2"/>
      <c r="L12" s="6"/>
      <c r="M12" s="2"/>
      <c r="N12" s="6"/>
      <c r="O12" s="2"/>
      <c r="P12" s="6"/>
      <c r="Q12" s="2"/>
      <c r="R12" s="6"/>
      <c r="S12" s="2"/>
    </row>
    <row r="13" spans="1:26" x14ac:dyDescent="0.25">
      <c r="A13" s="47" t="s">
        <v>21</v>
      </c>
      <c r="B13" s="48" t="s">
        <v>22</v>
      </c>
      <c r="C13" s="49">
        <v>45788</v>
      </c>
      <c r="D13" s="6"/>
      <c r="E13" s="49">
        <v>45802</v>
      </c>
      <c r="F13" s="6"/>
      <c r="G13" s="49">
        <v>45816</v>
      </c>
      <c r="H13" s="6"/>
      <c r="I13" s="49">
        <v>45830</v>
      </c>
      <c r="J13" s="6"/>
      <c r="K13" s="49">
        <v>45844</v>
      </c>
      <c r="L13" s="6"/>
      <c r="M13" s="49">
        <v>45858</v>
      </c>
      <c r="N13" s="6"/>
      <c r="O13" s="49">
        <v>45872</v>
      </c>
      <c r="P13" s="6"/>
      <c r="Q13" s="49"/>
      <c r="R13" s="6"/>
      <c r="S13" s="2"/>
    </row>
    <row r="14" spans="1:26" x14ac:dyDescent="0.25">
      <c r="A14" s="47" t="s">
        <v>23</v>
      </c>
      <c r="B14" s="48" t="s">
        <v>24</v>
      </c>
      <c r="C14" s="49">
        <v>45801</v>
      </c>
      <c r="D14" s="6"/>
      <c r="E14" s="49">
        <v>45815</v>
      </c>
      <c r="F14" s="6"/>
      <c r="G14" s="49">
        <v>45829</v>
      </c>
      <c r="H14" s="6"/>
      <c r="I14" s="49">
        <v>45843</v>
      </c>
      <c r="J14" s="6"/>
      <c r="K14" s="49">
        <v>45857</v>
      </c>
      <c r="L14" s="6"/>
      <c r="M14" s="49">
        <v>45871</v>
      </c>
      <c r="N14" s="6"/>
      <c r="O14" s="49">
        <v>45885</v>
      </c>
      <c r="P14" s="6"/>
      <c r="Q14" s="49"/>
      <c r="R14" s="6"/>
      <c r="S14" s="2"/>
    </row>
    <row r="15" spans="1:26" ht="16.5" thickBot="1" x14ac:dyDescent="0.3">
      <c r="A15" s="2"/>
      <c r="B15" s="28" t="s">
        <v>25</v>
      </c>
      <c r="C15" s="50" t="s">
        <v>26</v>
      </c>
      <c r="D15" s="51"/>
      <c r="E15" s="52" t="s">
        <v>27</v>
      </c>
      <c r="F15" s="51"/>
      <c r="G15" s="52" t="s">
        <v>28</v>
      </c>
      <c r="H15" s="51"/>
      <c r="I15" s="52" t="s">
        <v>29</v>
      </c>
      <c r="J15" s="51"/>
      <c r="K15" s="50" t="s">
        <v>30</v>
      </c>
      <c r="L15" s="51"/>
      <c r="M15" s="52" t="s">
        <v>31</v>
      </c>
      <c r="N15" s="51"/>
      <c r="O15" s="52" t="s">
        <v>32</v>
      </c>
      <c r="P15" s="51"/>
      <c r="Q15" s="52"/>
      <c r="R15" s="51"/>
      <c r="S15" s="2"/>
    </row>
    <row r="16" spans="1:26" ht="23.25" customHeight="1" x14ac:dyDescent="0.25">
      <c r="A16" s="53" t="s">
        <v>33</v>
      </c>
      <c r="B16" s="54" t="s">
        <v>34</v>
      </c>
      <c r="C16" s="55">
        <v>0</v>
      </c>
      <c r="D16" s="56"/>
      <c r="E16" s="55">
        <v>0</v>
      </c>
      <c r="F16" s="56"/>
      <c r="G16" s="55">
        <v>0</v>
      </c>
      <c r="H16" s="56"/>
      <c r="I16" s="55">
        <v>0</v>
      </c>
      <c r="J16" s="56"/>
      <c r="K16" s="55">
        <v>0</v>
      </c>
      <c r="L16" s="56"/>
      <c r="M16" s="55">
        <v>0</v>
      </c>
      <c r="N16" s="56"/>
      <c r="O16" s="55">
        <v>0</v>
      </c>
      <c r="P16" s="57"/>
      <c r="Q16" s="58">
        <v>0</v>
      </c>
      <c r="R16" s="59"/>
      <c r="S16" s="60"/>
    </row>
    <row r="17" spans="1:19" ht="23.25" customHeight="1" thickBot="1" x14ac:dyDescent="0.3">
      <c r="A17" s="61" t="s">
        <v>35</v>
      </c>
      <c r="B17" s="62" t="s">
        <v>36</v>
      </c>
      <c r="C17" s="63">
        <f>ROUND(+C16*$G$6,2)</f>
        <v>0</v>
      </c>
      <c r="D17" s="64">
        <f>+IFERROR(C17/$C$26,0)</f>
        <v>0</v>
      </c>
      <c r="E17" s="63">
        <f>ROUND(+E16*$G$6*1,2)</f>
        <v>0</v>
      </c>
      <c r="F17" s="64">
        <f>+IFERROR(E17/$E$26,0)</f>
        <v>0</v>
      </c>
      <c r="G17" s="63">
        <f t="shared" ref="G17:O25" si="0">ROUND(+G16*$G$6*1,2)</f>
        <v>0</v>
      </c>
      <c r="H17" s="64">
        <f>+IFERROR(G17/$G$26,0)</f>
        <v>0</v>
      </c>
      <c r="I17" s="63">
        <f t="shared" si="0"/>
        <v>0</v>
      </c>
      <c r="J17" s="64">
        <f>+IFERROR(I17/$I$26,0)</f>
        <v>0</v>
      </c>
      <c r="K17" s="63">
        <f t="shared" si="0"/>
        <v>0</v>
      </c>
      <c r="L17" s="64">
        <f>+IFERROR(K17/$K$26,0)</f>
        <v>0</v>
      </c>
      <c r="M17" s="63">
        <f t="shared" si="0"/>
        <v>0</v>
      </c>
      <c r="N17" s="64">
        <f>+IFERROR(M17/$M$26,0)</f>
        <v>0</v>
      </c>
      <c r="O17" s="63">
        <f t="shared" si="0"/>
        <v>0</v>
      </c>
      <c r="P17" s="65">
        <f>+IFERROR(O17/$O$26,0)</f>
        <v>0</v>
      </c>
      <c r="Q17" s="66">
        <f>ROUND(+Q16*$G$6*1,2)/2</f>
        <v>0</v>
      </c>
      <c r="R17" s="67" t="e">
        <f>+Q17/$O$26</f>
        <v>#DIV/0!</v>
      </c>
      <c r="S17" s="5">
        <f>+C17+E17+G17+I17+K17+M17+O17+Q17</f>
        <v>0</v>
      </c>
    </row>
    <row r="18" spans="1:19" ht="23.25" customHeight="1" x14ac:dyDescent="0.25">
      <c r="A18" s="53" t="s">
        <v>33</v>
      </c>
      <c r="B18" s="54"/>
      <c r="C18" s="55">
        <v>0</v>
      </c>
      <c r="D18" s="56"/>
      <c r="E18" s="55">
        <v>0</v>
      </c>
      <c r="F18" s="56"/>
      <c r="G18" s="55">
        <v>0</v>
      </c>
      <c r="H18" s="56"/>
      <c r="I18" s="55">
        <v>0</v>
      </c>
      <c r="J18" s="56"/>
      <c r="K18" s="55">
        <v>0</v>
      </c>
      <c r="L18" s="56"/>
      <c r="M18" s="55">
        <v>0</v>
      </c>
      <c r="N18" s="56"/>
      <c r="O18" s="55">
        <v>0</v>
      </c>
      <c r="P18" s="57"/>
      <c r="Q18" s="58">
        <v>0</v>
      </c>
      <c r="R18" s="59"/>
      <c r="S18" s="2"/>
    </row>
    <row r="19" spans="1:19" ht="23.25" customHeight="1" thickBot="1" x14ac:dyDescent="0.3">
      <c r="A19" s="61" t="s">
        <v>35</v>
      </c>
      <c r="B19" s="62" t="s">
        <v>36</v>
      </c>
      <c r="C19" s="63">
        <f>ROUND(+C18*$G$6,2)</f>
        <v>0</v>
      </c>
      <c r="D19" s="64">
        <f>+IFERROR(C19/$C$26,0)</f>
        <v>0</v>
      </c>
      <c r="E19" s="63">
        <f>ROUND(+E18*$G$6,2)</f>
        <v>0</v>
      </c>
      <c r="F19" s="64">
        <f>+IFERROR(E19/$E$26,0)</f>
        <v>0</v>
      </c>
      <c r="G19" s="63">
        <f>ROUND(+G18*$G$6,2)</f>
        <v>0</v>
      </c>
      <c r="H19" s="64">
        <f>+IFERROR(G19/$G$26,0)</f>
        <v>0</v>
      </c>
      <c r="I19" s="63">
        <f>ROUND(+I18*$G$6,2)</f>
        <v>0</v>
      </c>
      <c r="J19" s="64">
        <f>+IFERROR(I19/$I$26,0)</f>
        <v>0</v>
      </c>
      <c r="K19" s="63">
        <f>ROUND(+K18*$G$6,2)</f>
        <v>0</v>
      </c>
      <c r="L19" s="64">
        <f>+IFERROR(K19/$K$26,0)</f>
        <v>0</v>
      </c>
      <c r="M19" s="63">
        <f>ROUND(+M18*$G$6,2)</f>
        <v>0</v>
      </c>
      <c r="N19" s="64">
        <f>+IFERROR(M19/$M$26,0)</f>
        <v>0</v>
      </c>
      <c r="O19" s="63">
        <f t="shared" si="0"/>
        <v>0</v>
      </c>
      <c r="P19" s="65">
        <f>+IFERROR(O19/$O$26,0)</f>
        <v>0</v>
      </c>
      <c r="Q19" s="66">
        <f>ROUND(+Q18*$G$6*1,2)/2</f>
        <v>0</v>
      </c>
      <c r="R19" s="67" t="e">
        <f>+Q19/$O$26</f>
        <v>#DIV/0!</v>
      </c>
      <c r="S19" s="5">
        <f>+C19+E19+G19+I19+K19+M19+O19+Q19</f>
        <v>0</v>
      </c>
    </row>
    <row r="20" spans="1:19" ht="23.25" customHeight="1" x14ac:dyDescent="0.25">
      <c r="A20" s="53" t="s">
        <v>33</v>
      </c>
      <c r="B20" s="54"/>
      <c r="C20" s="55">
        <v>0</v>
      </c>
      <c r="D20" s="56"/>
      <c r="E20" s="55">
        <v>0</v>
      </c>
      <c r="F20" s="56"/>
      <c r="G20" s="55">
        <v>0</v>
      </c>
      <c r="H20" s="56"/>
      <c r="I20" s="55">
        <v>0</v>
      </c>
      <c r="J20" s="56"/>
      <c r="K20" s="55">
        <v>0</v>
      </c>
      <c r="L20" s="56"/>
      <c r="M20" s="55">
        <v>0</v>
      </c>
      <c r="N20" s="56"/>
      <c r="O20" s="55">
        <v>0</v>
      </c>
      <c r="P20" s="57"/>
      <c r="Q20" s="58">
        <v>0</v>
      </c>
      <c r="R20" s="59"/>
      <c r="S20" s="5"/>
    </row>
    <row r="21" spans="1:19" ht="23.25" customHeight="1" thickBot="1" x14ac:dyDescent="0.3">
      <c r="A21" s="61" t="s">
        <v>35</v>
      </c>
      <c r="B21" s="62" t="s">
        <v>36</v>
      </c>
      <c r="C21" s="63">
        <f>ROUND(+C20*$G$6,2)</f>
        <v>0</v>
      </c>
      <c r="D21" s="64">
        <f>+IFERROR(C21/$C$26,0)</f>
        <v>0</v>
      </c>
      <c r="E21" s="63">
        <f>ROUND(+E20*$G$6,2)</f>
        <v>0</v>
      </c>
      <c r="F21" s="64">
        <f>+IFERROR(E21/$E$26,0)</f>
        <v>0</v>
      </c>
      <c r="G21" s="63">
        <f>ROUND(+G20*$G$6,2)</f>
        <v>0</v>
      </c>
      <c r="H21" s="64">
        <f>+IFERROR(G21/$G$26,0)</f>
        <v>0</v>
      </c>
      <c r="I21" s="63">
        <f>ROUND(+I20*$G$6,2)</f>
        <v>0</v>
      </c>
      <c r="J21" s="64">
        <f>+IFERROR(I21/$I$26,0)</f>
        <v>0</v>
      </c>
      <c r="K21" s="63">
        <f>ROUND(+K20*$G$6,2)</f>
        <v>0</v>
      </c>
      <c r="L21" s="64">
        <f>+IFERROR(K21/$K$26,0)</f>
        <v>0</v>
      </c>
      <c r="M21" s="63">
        <f>ROUND(+M20*$G$6,2)</f>
        <v>0</v>
      </c>
      <c r="N21" s="64">
        <f>+IFERROR(M21/$M$26,0)</f>
        <v>0</v>
      </c>
      <c r="O21" s="63">
        <f t="shared" si="0"/>
        <v>0</v>
      </c>
      <c r="P21" s="65">
        <f>+IFERROR(O21/$O$26,0)</f>
        <v>0</v>
      </c>
      <c r="Q21" s="66">
        <f>ROUND(+Q20*$G$6*1,2)/2</f>
        <v>0</v>
      </c>
      <c r="R21" s="67" t="e">
        <f>+Q21/$O$26</f>
        <v>#DIV/0!</v>
      </c>
      <c r="S21" s="5">
        <f>+C21+E21+G21+I21+K21+M21+O21+Q21</f>
        <v>0</v>
      </c>
    </row>
    <row r="22" spans="1:19" ht="23.25" customHeight="1" x14ac:dyDescent="0.25">
      <c r="A22" s="53" t="s">
        <v>33</v>
      </c>
      <c r="B22" s="54"/>
      <c r="C22" s="55">
        <v>0</v>
      </c>
      <c r="D22" s="56"/>
      <c r="E22" s="55">
        <v>0</v>
      </c>
      <c r="F22" s="56"/>
      <c r="G22" s="55">
        <v>0</v>
      </c>
      <c r="H22" s="56"/>
      <c r="I22" s="55">
        <v>0</v>
      </c>
      <c r="J22" s="56"/>
      <c r="K22" s="55">
        <v>0</v>
      </c>
      <c r="L22" s="56"/>
      <c r="M22" s="55">
        <v>0</v>
      </c>
      <c r="N22" s="56"/>
      <c r="O22" s="55">
        <v>0</v>
      </c>
      <c r="P22" s="57"/>
      <c r="Q22" s="58">
        <v>0</v>
      </c>
      <c r="R22" s="59"/>
      <c r="S22" s="5"/>
    </row>
    <row r="23" spans="1:19" ht="23.25" customHeight="1" thickBot="1" x14ac:dyDescent="0.3">
      <c r="A23" s="61" t="s">
        <v>35</v>
      </c>
      <c r="B23" s="62" t="s">
        <v>36</v>
      </c>
      <c r="C23" s="63">
        <f>ROUND(+C22*$G$6,2)</f>
        <v>0</v>
      </c>
      <c r="D23" s="64">
        <f>+IFERROR(C23/$C$26,0)</f>
        <v>0</v>
      </c>
      <c r="E23" s="63">
        <f>ROUND(+E22*$G$6,2)</f>
        <v>0</v>
      </c>
      <c r="F23" s="64">
        <f>+IFERROR(E23/$E$26,0)</f>
        <v>0</v>
      </c>
      <c r="G23" s="63">
        <f>ROUND(+G22*$G$6,2)</f>
        <v>0</v>
      </c>
      <c r="H23" s="64">
        <f>+IFERROR(G23/$G$26,0)</f>
        <v>0</v>
      </c>
      <c r="I23" s="63">
        <f>ROUND(+I22*$G$6,2)</f>
        <v>0</v>
      </c>
      <c r="J23" s="64">
        <f>+IFERROR(I23/$I$26,0)</f>
        <v>0</v>
      </c>
      <c r="K23" s="63">
        <f>ROUND(+K22*$G$6,2)</f>
        <v>0</v>
      </c>
      <c r="L23" s="64">
        <f>+IFERROR(K23/$K$26,0)</f>
        <v>0</v>
      </c>
      <c r="M23" s="63">
        <f>ROUND(+M22*$G$6,2)</f>
        <v>0</v>
      </c>
      <c r="N23" s="64">
        <f>+IFERROR(M23/$M$26,0)</f>
        <v>0</v>
      </c>
      <c r="O23" s="63">
        <f t="shared" ref="O23" si="1">ROUND(+O22*$G$6*1,2)</f>
        <v>0</v>
      </c>
      <c r="P23" s="65">
        <f>+IFERROR(O23/$O$26,0)</f>
        <v>0</v>
      </c>
      <c r="Q23" s="66">
        <f>ROUND(+Q22*$G$6*1,2)/2</f>
        <v>0</v>
      </c>
      <c r="R23" s="67" t="e">
        <f>+Q23/$O$26</f>
        <v>#DIV/0!</v>
      </c>
      <c r="S23" s="5">
        <f>+C23+E23+G23+I23+K23+M23+O23+Q23</f>
        <v>0</v>
      </c>
    </row>
    <row r="24" spans="1:19" ht="23.25" customHeight="1" x14ac:dyDescent="0.25">
      <c r="A24" s="53" t="s">
        <v>33</v>
      </c>
      <c r="B24" s="54"/>
      <c r="C24" s="55">
        <v>0</v>
      </c>
      <c r="D24" s="56"/>
      <c r="E24" s="55">
        <v>0</v>
      </c>
      <c r="F24" s="56"/>
      <c r="G24" s="55">
        <v>0</v>
      </c>
      <c r="H24" s="56"/>
      <c r="I24" s="55">
        <v>0</v>
      </c>
      <c r="J24" s="56"/>
      <c r="K24" s="55">
        <v>0</v>
      </c>
      <c r="L24" s="56"/>
      <c r="M24" s="55">
        <v>0</v>
      </c>
      <c r="N24" s="56"/>
      <c r="O24" s="55">
        <v>0</v>
      </c>
      <c r="P24" s="57"/>
      <c r="Q24" s="58">
        <v>0</v>
      </c>
      <c r="R24" s="59"/>
      <c r="S24" s="5"/>
    </row>
    <row r="25" spans="1:19" ht="23.25" customHeight="1" thickBot="1" x14ac:dyDescent="0.3">
      <c r="A25" s="61" t="s">
        <v>35</v>
      </c>
      <c r="B25" s="62" t="s">
        <v>36</v>
      </c>
      <c r="C25" s="63">
        <f>ROUND(+C24*$G$6,2)</f>
        <v>0</v>
      </c>
      <c r="D25" s="64">
        <f>+IFERROR(C25/$C$26,0)</f>
        <v>0</v>
      </c>
      <c r="E25" s="63">
        <f>ROUND(+E24*$G$6,2)</f>
        <v>0</v>
      </c>
      <c r="F25" s="64">
        <f>+IFERROR(E25/$E$26,0)</f>
        <v>0</v>
      </c>
      <c r="G25" s="63">
        <f>ROUND(+G24*$G$6,2)</f>
        <v>0</v>
      </c>
      <c r="H25" s="64">
        <f>+IFERROR(G25/$G$26,0)</f>
        <v>0</v>
      </c>
      <c r="I25" s="63">
        <f>ROUND(+I24*$G$6,2)</f>
        <v>0</v>
      </c>
      <c r="J25" s="64">
        <f>+IFERROR(I25/$I$26,0)</f>
        <v>0</v>
      </c>
      <c r="K25" s="63">
        <f>ROUND(+K24*$G$6,2)</f>
        <v>0</v>
      </c>
      <c r="L25" s="64">
        <f>+IFERROR(K25/$K$26,0)</f>
        <v>0</v>
      </c>
      <c r="M25" s="63">
        <f>ROUND(+M24*$G$6,2)</f>
        <v>0</v>
      </c>
      <c r="N25" s="64">
        <f>+IFERROR(M25/$M$26,0)</f>
        <v>0</v>
      </c>
      <c r="O25" s="63">
        <f t="shared" si="0"/>
        <v>0</v>
      </c>
      <c r="P25" s="65">
        <f>+IFERROR(O25/$O$26,0)</f>
        <v>0</v>
      </c>
      <c r="Q25" s="66">
        <f>ROUND(+Q24*$G$6*1,2)/2</f>
        <v>0</v>
      </c>
      <c r="R25" s="67" t="e">
        <f>+Q25/$O$26</f>
        <v>#DIV/0!</v>
      </c>
      <c r="S25" s="5">
        <f>+C25+E25+G25+I25+K25+M25+O25+Q25</f>
        <v>0</v>
      </c>
    </row>
    <row r="26" spans="1:19" ht="23.25" customHeight="1" x14ac:dyDescent="0.25">
      <c r="A26" s="2"/>
      <c r="B26" s="2" t="s">
        <v>37</v>
      </c>
      <c r="C26" s="5">
        <f>+C17+C19+C21+C25+C23</f>
        <v>0</v>
      </c>
      <c r="D26" s="6"/>
      <c r="E26" s="5">
        <f>+E17+E19+E21+E25+E23</f>
        <v>0</v>
      </c>
      <c r="F26" s="6"/>
      <c r="G26" s="5">
        <f>+G17+G19+G21+G25+G23</f>
        <v>0</v>
      </c>
      <c r="H26" s="6"/>
      <c r="I26" s="5">
        <f>+I17+I19+I21+I25+I23</f>
        <v>0</v>
      </c>
      <c r="J26" s="6"/>
      <c r="K26" s="5">
        <f>+K17+K19+K21+K25+K23</f>
        <v>0</v>
      </c>
      <c r="L26" s="6"/>
      <c r="M26" s="5">
        <f>+M17+M19+M21+M25+M23</f>
        <v>0</v>
      </c>
      <c r="N26" s="6"/>
      <c r="O26" s="5">
        <f>+O17+O19+O21+O25+O23</f>
        <v>0</v>
      </c>
      <c r="P26" s="6"/>
      <c r="Q26" s="5">
        <f>+Q17+Q19+Q21+Q25</f>
        <v>0</v>
      </c>
      <c r="R26" s="6"/>
      <c r="S26" s="5">
        <f>+S17+S19+S21+S25+S23</f>
        <v>0</v>
      </c>
    </row>
    <row r="27" spans="1:19" ht="23.25" customHeight="1" thickBot="1" x14ac:dyDescent="0.3">
      <c r="A27" s="2"/>
      <c r="B27" s="68" t="s">
        <v>38</v>
      </c>
      <c r="C27" s="2"/>
      <c r="D27" s="6"/>
      <c r="E27" s="2"/>
      <c r="F27" s="6"/>
      <c r="G27" s="2"/>
      <c r="H27" s="6"/>
      <c r="I27" s="2"/>
      <c r="J27" s="6"/>
      <c r="K27" s="2"/>
      <c r="L27" s="6"/>
      <c r="M27" s="2"/>
      <c r="N27" s="6"/>
      <c r="O27" s="2"/>
      <c r="P27" s="6"/>
      <c r="Q27" s="2"/>
      <c r="R27" s="6"/>
      <c r="S27" s="60"/>
    </row>
    <row r="28" spans="1:19" ht="39" customHeight="1" thickBot="1" x14ac:dyDescent="0.3">
      <c r="A28" s="83"/>
      <c r="B28" s="68"/>
      <c r="C28" s="2"/>
      <c r="D28" s="6"/>
      <c r="E28" s="60"/>
      <c r="F28" s="6"/>
      <c r="G28" s="2"/>
      <c r="H28" s="84" t="s">
        <v>39</v>
      </c>
      <c r="I28" s="84"/>
      <c r="J28" s="84"/>
      <c r="K28" s="84"/>
      <c r="L28" s="84"/>
      <c r="M28" s="84"/>
      <c r="N28" s="84"/>
      <c r="O28" s="84"/>
      <c r="P28" s="84"/>
      <c r="Q28" s="84"/>
      <c r="R28" s="85"/>
      <c r="S28" s="69"/>
    </row>
    <row r="29" spans="1:19" ht="27" customHeight="1" x14ac:dyDescent="0.25">
      <c r="A29" s="83"/>
      <c r="B29" s="7"/>
      <c r="C29" s="2"/>
      <c r="D29" s="6"/>
      <c r="E29" s="2"/>
      <c r="F29" s="6"/>
      <c r="G29" s="2"/>
      <c r="H29" s="6"/>
      <c r="I29" s="2"/>
      <c r="J29" s="6"/>
      <c r="K29" s="2"/>
      <c r="L29" s="6"/>
      <c r="M29" s="2"/>
      <c r="N29" s="6"/>
      <c r="O29" s="2"/>
      <c r="P29" s="6"/>
      <c r="Q29" s="2"/>
      <c r="R29" s="6"/>
      <c r="S29" s="60"/>
    </row>
    <row r="30" spans="1:19" ht="27" customHeight="1" x14ac:dyDescent="0.25">
      <c r="A30" s="83"/>
      <c r="B30" s="7"/>
      <c r="C30" s="2"/>
      <c r="D30" s="6"/>
      <c r="E30" s="2"/>
      <c r="F30" s="6"/>
      <c r="G30" s="2"/>
      <c r="H30" s="6"/>
      <c r="I30" s="2"/>
      <c r="J30" s="6"/>
      <c r="K30" s="2"/>
      <c r="L30" s="6"/>
      <c r="M30" s="86" t="s">
        <v>40</v>
      </c>
      <c r="N30" s="86"/>
      <c r="O30" s="86"/>
      <c r="P30" s="86"/>
      <c r="Q30" s="86"/>
      <c r="R30" s="86"/>
      <c r="S30" s="60">
        <f>+S26+S28</f>
        <v>0</v>
      </c>
    </row>
    <row r="32" spans="1:19" ht="21" x14ac:dyDescent="0.35">
      <c r="A32" s="70" t="s">
        <v>41</v>
      </c>
    </row>
    <row r="33" spans="1:11" x14ac:dyDescent="0.25">
      <c r="A33" s="71"/>
    </row>
    <row r="34" spans="1:11" ht="36" customHeight="1" x14ac:dyDescent="0.5">
      <c r="A34" s="77" t="s">
        <v>42</v>
      </c>
      <c r="B34" s="77"/>
      <c r="C34" s="77"/>
      <c r="D34" s="77"/>
      <c r="F34" s="87" t="s">
        <v>43</v>
      </c>
      <c r="G34" s="87"/>
      <c r="H34" s="87"/>
      <c r="I34" s="87"/>
      <c r="J34" s="87"/>
      <c r="K34" s="87"/>
    </row>
    <row r="35" spans="1:11" x14ac:dyDescent="0.25">
      <c r="A35" s="71"/>
    </row>
    <row r="36" spans="1:11" x14ac:dyDescent="0.25">
      <c r="A36" s="72" t="s">
        <v>44</v>
      </c>
    </row>
    <row r="37" spans="1:11" ht="37.5" customHeight="1" x14ac:dyDescent="0.25">
      <c r="A37" s="76" t="s">
        <v>45</v>
      </c>
      <c r="B37" s="76"/>
      <c r="C37" s="76"/>
    </row>
    <row r="38" spans="1:11" ht="29.25" customHeight="1" x14ac:dyDescent="0.25">
      <c r="A38" s="72" t="s">
        <v>46</v>
      </c>
    </row>
    <row r="39" spans="1:11" x14ac:dyDescent="0.25">
      <c r="A39" s="73" t="s">
        <v>47</v>
      </c>
    </row>
    <row r="40" spans="1:11" x14ac:dyDescent="0.25">
      <c r="A40" s="73" t="s">
        <v>48</v>
      </c>
    </row>
    <row r="41" spans="1:11" x14ac:dyDescent="0.25">
      <c r="A41" s="73" t="s">
        <v>49</v>
      </c>
    </row>
    <row r="42" spans="1:11" ht="29.25" customHeight="1" x14ac:dyDescent="0.25">
      <c r="A42" s="74" t="s">
        <v>50</v>
      </c>
    </row>
    <row r="43" spans="1:11" ht="53.25" customHeight="1" x14ac:dyDescent="0.25">
      <c r="A43" s="76" t="s">
        <v>51</v>
      </c>
      <c r="B43" s="76"/>
      <c r="C43" s="76"/>
    </row>
    <row r="44" spans="1:11" ht="29.25" customHeight="1" x14ac:dyDescent="0.25">
      <c r="A44" s="72" t="s">
        <v>52</v>
      </c>
    </row>
    <row r="45" spans="1:11" ht="50.25" customHeight="1" x14ac:dyDescent="0.25">
      <c r="A45" s="76" t="s">
        <v>53</v>
      </c>
      <c r="B45" s="76"/>
      <c r="C45" s="76"/>
    </row>
    <row r="46" spans="1:11" ht="27" customHeight="1" x14ac:dyDescent="0.25">
      <c r="A46" s="78" t="s">
        <v>54</v>
      </c>
      <c r="B46" s="78"/>
      <c r="C46" s="78"/>
    </row>
    <row r="47" spans="1:11" ht="29.25" customHeight="1" x14ac:dyDescent="0.25">
      <c r="A47" s="72" t="s">
        <v>55</v>
      </c>
    </row>
    <row r="48" spans="1:11" ht="54.75" customHeight="1" x14ac:dyDescent="0.25">
      <c r="A48" s="79" t="s">
        <v>56</v>
      </c>
      <c r="B48" s="79"/>
      <c r="C48" s="79"/>
    </row>
    <row r="49" spans="1:3" x14ac:dyDescent="0.25">
      <c r="A49" s="72" t="s">
        <v>57</v>
      </c>
    </row>
    <row r="50" spans="1:3" ht="35.25" customHeight="1" x14ac:dyDescent="0.25">
      <c r="A50" s="76" t="s">
        <v>58</v>
      </c>
      <c r="B50" s="76"/>
      <c r="C50" s="76"/>
    </row>
    <row r="51" spans="1:3" ht="29.25" customHeight="1" x14ac:dyDescent="0.25">
      <c r="A51" s="74" t="s">
        <v>59</v>
      </c>
    </row>
    <row r="52" spans="1:3" ht="36" customHeight="1" x14ac:dyDescent="0.25">
      <c r="A52" s="76" t="s">
        <v>60</v>
      </c>
      <c r="B52" s="76"/>
      <c r="C52" s="76"/>
    </row>
    <row r="53" spans="1:3" x14ac:dyDescent="0.25">
      <c r="A53" s="75"/>
    </row>
    <row r="54" spans="1:3" ht="42" customHeight="1" x14ac:dyDescent="0.25">
      <c r="A54" s="77" t="s">
        <v>61</v>
      </c>
      <c r="B54" s="77"/>
      <c r="C54" s="77"/>
    </row>
    <row r="55" spans="1:3" ht="23.25" customHeight="1" x14ac:dyDescent="0.25">
      <c r="A55" s="78" t="s">
        <v>54</v>
      </c>
      <c r="B55" s="78"/>
      <c r="C55" s="78"/>
    </row>
  </sheetData>
  <sheetProtection algorithmName="SHA-512" hashValue="yk66fiiOKhofAQCebcBZ/0XmqP6q6dJP0kUF3SE0G6q5xxOUy9vrJWIQ0qU8RvJ4jKaRmyDtSxMBgmlCZhmLnQ==" saltValue="CHq5f0dl0Vdg6DLrsY96BQ==" spinCount="100000" sheet="1" objects="1" scenarios="1"/>
  <protectedRanges>
    <protectedRange algorithmName="SHA-512" hashValue="unRTF/Ts7t8XSgPJs70yGH03V4Y2WK04k/H4z7vk/Dkp8LzkWQDgmzP18K30CJ6cRuqSpKOwaRYEAXzPEF5a4Q==" saltValue="mRJY79tgBItcxqdlKfrINw==" spinCount="100000" sqref="R25 R21 R19 R17 R23" name="Range1_8"/>
    <protectedRange algorithmName="SHA-512" hashValue="unRTF/Ts7t8XSgPJs70yGH03V4Y2WK04k/H4z7vk/Dkp8LzkWQDgmzP18K30CJ6cRuqSpKOwaRYEAXzPEF5a4Q==" saltValue="mRJY79tgBItcxqdlKfrINw==" spinCount="100000" sqref="D17 D19 D21 D25 F25 H17 J17 L17 N17 P17 F21 F19 F17 H19 H21 H25 J19 J21 J25 L19 L21 L25 N19 N21 N25 P19 P21 P25 D23 F23 H23 J23 L23 N23 P23" name="Range1_9"/>
  </protectedRanges>
  <mergeCells count="21">
    <mergeCell ref="A9:P9"/>
    <mergeCell ref="K1:O1"/>
    <mergeCell ref="K2:M2"/>
    <mergeCell ref="E5:F5"/>
    <mergeCell ref="M6:P6"/>
    <mergeCell ref="M7:N7"/>
    <mergeCell ref="A11:P11"/>
    <mergeCell ref="A28:A30"/>
    <mergeCell ref="H28:R28"/>
    <mergeCell ref="M30:R30"/>
    <mergeCell ref="A34:D34"/>
    <mergeCell ref="F34:K34"/>
    <mergeCell ref="A52:C52"/>
    <mergeCell ref="A54:C54"/>
    <mergeCell ref="A55:C55"/>
    <mergeCell ref="A37:C37"/>
    <mergeCell ref="A43:C43"/>
    <mergeCell ref="A45:C45"/>
    <mergeCell ref="A46:C46"/>
    <mergeCell ref="A48:C48"/>
    <mergeCell ref="A50:C50"/>
  </mergeCells>
  <conditionalFormatting sqref="C26:R26">
    <cfRule type="expression" dxfId="4" priority="5">
      <formula>C$26-$G$6&gt;1</formula>
    </cfRule>
  </conditionalFormatting>
  <conditionalFormatting sqref="S27">
    <cfRule type="expression" dxfId="3" priority="4">
      <formula>AND(S27&lt;&gt;#REF!,#REF!="YES")</formula>
    </cfRule>
  </conditionalFormatting>
  <conditionalFormatting sqref="S30">
    <cfRule type="expression" dxfId="2" priority="3">
      <formula>$S$30-$G2&gt;1</formula>
    </cfRule>
  </conditionalFormatting>
  <conditionalFormatting sqref="Q26">
    <cfRule type="expression" dxfId="1" priority="2">
      <formula>($Q$17+$Q$19+$Q$21+$Q$25)&gt;$G$6/2</formula>
    </cfRule>
  </conditionalFormatting>
  <conditionalFormatting sqref="S26">
    <cfRule type="expression" dxfId="0" priority="1">
      <formula>S$26-$G$6&gt;1</formula>
    </cfRule>
  </conditionalFormatting>
  <hyperlinks>
    <hyperlink ref="F34" r:id="rId1" xr:uid="{5BD13147-B29F-4561-8123-F4AD2F2FB51D}"/>
  </hyperlinks>
  <pageMargins left="0.25" right="0.25" top="0.75" bottom="0.75" header="0.3" footer="0.3"/>
  <pageSetup scale="44"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9 Month Contract</vt:lpstr>
      <vt:lpstr>'9 Month Contract'!Print_Area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2025-04-24T21:26:36Z</dcterms:created>
  <dcterms:modified xsi:type="dcterms:W3CDTF">2025-04-24T21:30:33Z</dcterms:modified>
</cp:coreProperties>
</file>